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6" firstSheet="17" activeTab="17"/>
  </bookViews>
  <sheets>
    <sheet name="政银企户保汇总" sheetId="22" r:id="rId1"/>
    <sheet name="对外汇总表1" sheetId="23" r:id="rId2"/>
    <sheet name="1-张三营政银企护保" sheetId="1" r:id="rId3"/>
    <sheet name="2-碱房政银企户保" sheetId="2" r:id="rId4"/>
    <sheet name="3-中关政银企户保" sheetId="3" r:id="rId5"/>
    <sheet name="4-太平庄政银企户保" sheetId="4" r:id="rId6"/>
    <sheet name="5-韩家店政银企户保" sheetId="5" r:id="rId7"/>
    <sheet name="6-茅荆坝政银企户保" sheetId="6" r:id="rId8"/>
    <sheet name="7-郭家屯政银企户保" sheetId="7" r:id="rId9"/>
    <sheet name="8-湾沟门政银企户保" sheetId="8" r:id="rId10"/>
    <sheet name="9-旧屯政银企户保" sheetId="9" r:id="rId11"/>
    <sheet name="10-七家政银企户保" sheetId="10" r:id="rId12"/>
    <sheet name="11-韩麻营政银企户保" sheetId="11" r:id="rId13"/>
    <sheet name="12-章吉营政银企户保" sheetId="12" r:id="rId14"/>
    <sheet name="13-西阿超政银企户保" sheetId="13" r:id="rId15"/>
    <sheet name="14-步古沟政银企户保" sheetId="14" r:id="rId16"/>
    <sheet name="15-蓝旗政银企户保" sheetId="15" r:id="rId17"/>
    <sheet name="16-苔山镇政银企户保" sheetId="16" r:id="rId18"/>
    <sheet name="17-汤头沟政银企户保" sheetId="17" r:id="rId19"/>
    <sheet name="18-山湾政银企户保" sheetId="18" r:id="rId20"/>
    <sheet name="19-庙子沟政银企户保" sheetId="19" r:id="rId21"/>
    <sheet name="20-唐三营政银企户保" sheetId="20" r:id="rId22"/>
    <sheet name="21-偏坡营政银企户保" sheetId="21" r:id="rId23"/>
  </sheets>
  <definedNames>
    <definedName name="_xlnm._FilterDatabase" localSheetId="0" hidden="1">政银企户保汇总!$A$4:$AA$26</definedName>
    <definedName name="_xlnm._FilterDatabase" localSheetId="2" hidden="1">'1-张三营政银企护保'!$A$2:$Y$19</definedName>
    <definedName name="_xlnm._FilterDatabase" localSheetId="8" hidden="1">'7-郭家屯政银企户保'!$A$3:$Z$16</definedName>
    <definedName name="_xlnm._FilterDatabase" localSheetId="13" hidden="1">'12-章吉营政银企户保'!$A$3:$AA$13</definedName>
    <definedName name="_xlnm._FilterDatabase" localSheetId="15" hidden="1">'14-步古沟政银企户保'!$A$2:$Y$12</definedName>
    <definedName name="_xlnm._FilterDatabase" localSheetId="17" hidden="1">'16-苔山镇政银企户保'!$A$3:$W$23</definedName>
    <definedName name="_xlnm._FilterDatabase" localSheetId="21" hidden="1">'20-唐三营政银企户保'!$A$2:$W$9</definedName>
    <definedName name="_xlnm._FilterDatabase" localSheetId="22" hidden="1">'21-偏坡营政银企户保'!$A$2:$W$13</definedName>
    <definedName name="_xlnm._FilterDatabase" localSheetId="11" hidden="1">'10-七家政银企户保'!$A$2:$X$12</definedName>
    <definedName name="_xlnm._FilterDatabase" localSheetId="18" hidden="1">'17-汤头沟政银企户保'!$A$3:$W$6</definedName>
    <definedName name="_xlnm.Print_Area" localSheetId="11">'10-七家政银企户保'!$A$1:$W$12</definedName>
    <definedName name="_xlnm.Print_Area" localSheetId="12">'11-韩麻营政银企户保'!$A$1:$W$8</definedName>
    <definedName name="_xlnm.Print_Area" localSheetId="13">'12-章吉营政银企户保'!$A$1:$W$13</definedName>
    <definedName name="_xlnm.Print_Area" localSheetId="14">'13-西阿超政银企户保'!$A$1:$W$6</definedName>
    <definedName name="_xlnm.Print_Area" localSheetId="15">'14-步古沟政银企户保'!$A$1:$W$12</definedName>
    <definedName name="_xlnm.Print_Area" localSheetId="16">'15-蓝旗政银企户保'!$A$1:$W$11</definedName>
    <definedName name="_xlnm.Print_Area" localSheetId="17">'16-苔山镇政银企户保'!$A$1:$V$23</definedName>
    <definedName name="_xlnm.Print_Area" localSheetId="18">'17-汤头沟政银企户保'!$A$1:$W$6</definedName>
    <definedName name="_xlnm.Print_Area" localSheetId="20">'19-庙子沟政银企户保'!$A$1:$W$6</definedName>
    <definedName name="_xlnm.Print_Area" localSheetId="2">'1-张三营政银企护保'!$A$1:$W$19</definedName>
    <definedName name="_xlnm.Print_Area" localSheetId="21">'20-唐三营政银企户保'!$A$1:$W$10</definedName>
    <definedName name="_xlnm.Print_Area" localSheetId="22">'21-偏坡营政银企户保'!$A$1:$W$12</definedName>
    <definedName name="_xlnm.Print_Area" localSheetId="3">'2-碱房政银企户保'!$A$1:$W$5</definedName>
    <definedName name="_xlnm.Print_Area" localSheetId="4">'3-中关政银企户保'!$A$1:$W$8</definedName>
    <definedName name="_xlnm.Print_Area" localSheetId="5">'4-太平庄政银企户保'!$A$1:$V$9</definedName>
    <definedName name="_xlnm.Print_Area" localSheetId="7">'6-茅荆坝政银企户保'!$A$1:$W$8</definedName>
    <definedName name="_xlnm.Print_Area" localSheetId="8">'7-郭家屯政银企户保'!$A$1:$W$16</definedName>
    <definedName name="_xlnm.Print_Area" localSheetId="9">'8-湾沟门政银企户保'!$A$1:$V$5</definedName>
    <definedName name="_xlnm.Print_Area" localSheetId="1">对外汇总表1!$A$1:$F$25</definedName>
    <definedName name="_xlnm.Print_Area" localSheetId="0">政银企户保汇总!$A$1:$Y$26</definedName>
    <definedName name="_xlnm.Print_Titles" localSheetId="8">'7-郭家屯政银企户保'!$1:$3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J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合同借款30万元，2021年7月14日还3万元</t>
        </r>
      </text>
    </comment>
  </commentList>
</comments>
</file>

<file path=xl/sharedStrings.xml><?xml version="1.0" encoding="utf-8"?>
<sst xmlns="http://schemas.openxmlformats.org/spreadsheetml/2006/main" count="1577" uniqueCount="366">
  <si>
    <t>2022年4月1日至2023年3月31日隆化县各乡镇“政银企户保”贴息汇总</t>
  </si>
  <si>
    <t>序号</t>
  </si>
  <si>
    <t>乡镇</t>
  </si>
  <si>
    <t>贷款金额</t>
  </si>
  <si>
    <t>贷款利息</t>
  </si>
  <si>
    <t>贷款笔数（银行）</t>
  </si>
  <si>
    <t>贷款金额（银行）</t>
  </si>
  <si>
    <t>贷款利息（银行）</t>
  </si>
  <si>
    <t>贷款金额（用途）</t>
  </si>
  <si>
    <t>贷款利息（用途）</t>
  </si>
  <si>
    <t>乡镇信用社笔数</t>
  </si>
  <si>
    <t>农行笔数</t>
  </si>
  <si>
    <t>承德银行笔数</t>
  </si>
  <si>
    <t>乡镇信用社-本金</t>
  </si>
  <si>
    <t>农行金额-本金</t>
  </si>
  <si>
    <t>承德银行-本金</t>
  </si>
  <si>
    <t>信用社利息</t>
  </si>
  <si>
    <t>农行利息</t>
  </si>
  <si>
    <t>承德银行利息</t>
  </si>
  <si>
    <t>种植业-笔数</t>
  </si>
  <si>
    <t>养殖业-笔数</t>
  </si>
  <si>
    <t>其他行业-笔数</t>
  </si>
  <si>
    <t>种植业</t>
  </si>
  <si>
    <t>养殖业</t>
  </si>
  <si>
    <t>其他行业</t>
  </si>
  <si>
    <t>种植业贴息</t>
  </si>
  <si>
    <t>养殖业贴息</t>
  </si>
  <si>
    <t>其他行业贴息</t>
  </si>
  <si>
    <t>整合资金贴息</t>
  </si>
  <si>
    <t>县本级财政贴息</t>
  </si>
  <si>
    <t>张三营</t>
  </si>
  <si>
    <t>碱房</t>
  </si>
  <si>
    <t>中关</t>
  </si>
  <si>
    <t>太平庄</t>
  </si>
  <si>
    <t>韩家店</t>
  </si>
  <si>
    <t>茅荆坝</t>
  </si>
  <si>
    <t>郭家屯</t>
  </si>
  <si>
    <t>湾沟门</t>
  </si>
  <si>
    <t>旧屯</t>
  </si>
  <si>
    <t>七家</t>
  </si>
  <si>
    <t>韩麻营</t>
  </si>
  <si>
    <t>章吉营</t>
  </si>
  <si>
    <t>西阿超</t>
  </si>
  <si>
    <t>步古沟</t>
  </si>
  <si>
    <t>蓝旗</t>
  </si>
  <si>
    <t>苔山镇</t>
  </si>
  <si>
    <t>汤头沟</t>
  </si>
  <si>
    <t>山湾</t>
  </si>
  <si>
    <t>庙子沟</t>
  </si>
  <si>
    <t>唐三营</t>
  </si>
  <si>
    <t>偏坡营</t>
  </si>
  <si>
    <t>合计</t>
  </si>
  <si>
    <t>乡镇名称</t>
  </si>
  <si>
    <t>贴息金额</t>
  </si>
  <si>
    <t>贴息金额合计</t>
  </si>
  <si>
    <t>2022年4月1日至2023年3月31日张三营镇“政银企户保”借款贴息明细</t>
  </si>
  <si>
    <t>县别</t>
  </si>
  <si>
    <t>村</t>
  </si>
  <si>
    <t>借款人名称</t>
  </si>
  <si>
    <t>贷款用途</t>
  </si>
  <si>
    <t>用信日期</t>
  </si>
  <si>
    <t>合作银行</t>
  </si>
  <si>
    <t>借款金额</t>
  </si>
  <si>
    <t>借款利率</t>
  </si>
  <si>
    <t>实际还款时间</t>
  </si>
  <si>
    <t>逾期还款标识</t>
  </si>
  <si>
    <t>贴息开始日</t>
  </si>
  <si>
    <t>贴息结束日</t>
  </si>
  <si>
    <t>贴息天数</t>
  </si>
  <si>
    <t>贴息比率</t>
  </si>
  <si>
    <t>涉农整合资金贴息</t>
  </si>
  <si>
    <t>县本级财政资金贴息</t>
  </si>
  <si>
    <t>涉农整合资金贴息金额</t>
  </si>
  <si>
    <t>县本级财政资金贴息金额</t>
  </si>
  <si>
    <t>开始日期</t>
  </si>
  <si>
    <t>结束日期</t>
  </si>
  <si>
    <t>验证</t>
  </si>
  <si>
    <t>隆化县</t>
  </si>
  <si>
    <t>张三营镇</t>
  </si>
  <si>
    <t>南园子村</t>
  </si>
  <si>
    <t>程*梅</t>
  </si>
  <si>
    <t>水稻种植</t>
  </si>
  <si>
    <t>种植</t>
  </si>
  <si>
    <t>张三营信用社</t>
  </si>
  <si>
    <t>逾期</t>
  </si>
  <si>
    <t>2022-04-01</t>
  </si>
  <si>
    <t>贺*义</t>
  </si>
  <si>
    <t/>
  </si>
  <si>
    <t>东风村</t>
  </si>
  <si>
    <t>霍*玉</t>
  </si>
  <si>
    <t>后街村</t>
  </si>
  <si>
    <t>李*坡</t>
  </si>
  <si>
    <t>蔬菜种植</t>
  </si>
  <si>
    <t>南台子村</t>
  </si>
  <si>
    <t>刘*月</t>
  </si>
  <si>
    <t>2021-07-02</t>
  </si>
  <si>
    <t>2022-07-01</t>
  </si>
  <si>
    <t>农行</t>
  </si>
  <si>
    <t>王*刚</t>
  </si>
  <si>
    <t>豆制品加工</t>
  </si>
  <si>
    <t>其他</t>
  </si>
  <si>
    <t>2022/8/30  2022/09/23</t>
  </si>
  <si>
    <t>谢*为</t>
  </si>
  <si>
    <t>养牛</t>
  </si>
  <si>
    <t>养殖</t>
  </si>
  <si>
    <t>西山村</t>
  </si>
  <si>
    <t>尹*库</t>
  </si>
  <si>
    <t>其他谷物种植</t>
  </si>
  <si>
    <t>2021-04-22</t>
  </si>
  <si>
    <t>2022-04-21</t>
  </si>
  <si>
    <t>通事营村</t>
  </si>
  <si>
    <t>张*双</t>
  </si>
  <si>
    <t>展柜制作</t>
  </si>
  <si>
    <t>2022/8/19、2022-8-30</t>
  </si>
  <si>
    <t>祝*苍</t>
  </si>
  <si>
    <t>稻谷种植</t>
  </si>
  <si>
    <t>2021-07-07</t>
  </si>
  <si>
    <t>2022-07-06</t>
  </si>
  <si>
    <t>2022年4月1日至2023年3月31日碱房乡“政银企户保”借款贴息明细</t>
  </si>
  <si>
    <t>碱房乡</t>
  </si>
  <si>
    <t>羊鹿沟村</t>
  </si>
  <si>
    <t>陈*利</t>
  </si>
  <si>
    <t>门市周转金</t>
  </si>
  <si>
    <t>碱房信用社</t>
  </si>
  <si>
    <t>22022年4月1日至2023年3月31日中关镇“政银企户保”借款贴息明细</t>
  </si>
  <si>
    <t>涉农整合资金贴息（3%）</t>
  </si>
  <si>
    <t>县本级财政资金贴息（2.4375%）</t>
  </si>
  <si>
    <t xml:space="preserve">中关镇 </t>
  </si>
  <si>
    <t>东升村</t>
  </si>
  <si>
    <t>韩*刚</t>
  </si>
  <si>
    <t>其他水果种植</t>
  </si>
  <si>
    <t>2021-04-12</t>
  </si>
  <si>
    <t>2022-04-11</t>
  </si>
  <si>
    <t>刘*明</t>
  </si>
  <si>
    <t>中关镇</t>
  </si>
  <si>
    <t>王*华</t>
  </si>
  <si>
    <t>王栅子村</t>
  </si>
  <si>
    <t>王*国</t>
  </si>
  <si>
    <t>养牛、羊</t>
  </si>
  <si>
    <t>承德银行</t>
  </si>
  <si>
    <t>2022年4月1日至2023年3月31日太平庄乡“政银企户保”借款贴息明细</t>
  </si>
  <si>
    <t>北甸子村</t>
  </si>
  <si>
    <t>何*福</t>
  </si>
  <si>
    <t>太平庄信用社</t>
  </si>
  <si>
    <t>周家营村</t>
  </si>
  <si>
    <t>张*</t>
  </si>
  <si>
    <t>2022年4月1日至2023年3月31日韩家店乡“政银企户保”借款贴息明细</t>
  </si>
  <si>
    <t>韩家店乡</t>
  </si>
  <si>
    <t>老窝铺村</t>
  </si>
  <si>
    <t>郭*付</t>
  </si>
  <si>
    <t>韩家店信用社</t>
  </si>
  <si>
    <t>2022年4月1日至2023年3月31日茅荆坝镇“政银企户保”借款贴息明细</t>
  </si>
  <si>
    <t>茅荆坝乡</t>
  </si>
  <si>
    <t>茅荆坝村</t>
  </si>
  <si>
    <t>王*平</t>
  </si>
  <si>
    <t>农家院</t>
  </si>
  <si>
    <t>茅荆坝信用社</t>
  </si>
  <si>
    <t>郑*才</t>
  </si>
  <si>
    <t>2022年4月1日至2022年3月31日郭家屯镇“政银企户保”借款贴息明细</t>
  </si>
  <si>
    <t>郭家屯镇</t>
  </si>
  <si>
    <t>东屯村</t>
  </si>
  <si>
    <t>承德*瑞农业开发有限公司</t>
  </si>
  <si>
    <t>扩大牲畜交易市场</t>
  </si>
  <si>
    <t>郭家屯信用社</t>
  </si>
  <si>
    <t>张*洋</t>
  </si>
  <si>
    <t>种药</t>
  </si>
  <si>
    <t>2022-8-10，2022-11-1</t>
  </si>
  <si>
    <t>养鱼</t>
  </si>
  <si>
    <t>逯*坡</t>
  </si>
  <si>
    <t>经营水产门市</t>
  </si>
  <si>
    <t>隆化县*润农业开发有限公司</t>
  </si>
  <si>
    <t>二道营村</t>
  </si>
  <si>
    <t>丛*瑞</t>
  </si>
  <si>
    <t>养鸡</t>
  </si>
  <si>
    <t>三道营村</t>
  </si>
  <si>
    <t>尹*青</t>
  </si>
  <si>
    <t>2023-1-13，还5000元</t>
  </si>
  <si>
    <t>西屯村</t>
  </si>
  <si>
    <t>杨*东</t>
  </si>
  <si>
    <t>2022年4月1日至2023年3月31日湾沟门乡“政银企户保”借款贴息明细</t>
  </si>
  <si>
    <t>湾沟门乡</t>
  </si>
  <si>
    <t>茶棚村</t>
  </si>
  <si>
    <t>李*岐</t>
  </si>
  <si>
    <t>运输</t>
  </si>
  <si>
    <t>湾沟门信用社</t>
  </si>
  <si>
    <t>2021-7-14还款3万元，2022-7-25日还</t>
  </si>
  <si>
    <t>2022年4月1日至2023年3月31日旧屯乡“政银企户保”借款贴息明细</t>
  </si>
  <si>
    <t>旧屯乡</t>
  </si>
  <si>
    <t>旧屯村</t>
  </si>
  <si>
    <t>张*明</t>
  </si>
  <si>
    <t>张*风</t>
  </si>
  <si>
    <t>张*伍</t>
  </si>
  <si>
    <t>神树沟村</t>
  </si>
  <si>
    <t>康*国</t>
  </si>
  <si>
    <t>2022年4月1日至2023年3月31日七家镇“政银企户保”借款贴息明细</t>
  </si>
  <si>
    <t>七家镇</t>
  </si>
  <si>
    <t>七家村</t>
  </si>
  <si>
    <t>李*</t>
  </si>
  <si>
    <t>七家镇信用社</t>
  </si>
  <si>
    <t>西三十家子村</t>
  </si>
  <si>
    <t>王*</t>
  </si>
  <si>
    <t>2021-08-27</t>
  </si>
  <si>
    <t>2022-08-25</t>
  </si>
  <si>
    <t>三十家子村</t>
  </si>
  <si>
    <t>2021-09-03</t>
  </si>
  <si>
    <t>2022-09-02</t>
  </si>
  <si>
    <t>西道村</t>
  </si>
  <si>
    <t>承德*瑞农业科技有限公司</t>
  </si>
  <si>
    <t>2022年4月1日至2023年3月31日韩麻营镇“政银企户保”借款贴息明细</t>
  </si>
  <si>
    <t>韩麻营镇</t>
  </si>
  <si>
    <t xml:space="preserve">大乌苏沟村 </t>
  </si>
  <si>
    <t>修*峰</t>
  </si>
  <si>
    <t>生产经营周转</t>
  </si>
  <si>
    <t>2021-06-08</t>
  </si>
  <si>
    <t>2022-06-07</t>
  </si>
  <si>
    <t>冯*民</t>
  </si>
  <si>
    <t>食用菌种植</t>
  </si>
  <si>
    <t>2021-06-11</t>
  </si>
  <si>
    <t>2022-06-10</t>
  </si>
  <si>
    <t>牌岔子</t>
  </si>
  <si>
    <t>黄*</t>
  </si>
  <si>
    <t>牛的饲养</t>
  </si>
  <si>
    <t>2021-07-16</t>
  </si>
  <si>
    <t>2022-07-15</t>
  </si>
  <si>
    <t>马虎营村</t>
  </si>
  <si>
    <t>刘*民</t>
  </si>
  <si>
    <t>养羊</t>
  </si>
  <si>
    <t>韩麻营信用社</t>
  </si>
  <si>
    <t>2022年4月1日至2023年3月31日章吉营乡“政银企户保”借款贴息明细</t>
  </si>
  <si>
    <t>章吉营乡</t>
  </si>
  <si>
    <t>东北沟村</t>
  </si>
  <si>
    <t>武*</t>
  </si>
  <si>
    <t>果树及中草药种植</t>
  </si>
  <si>
    <t>章吉营信用社</t>
  </si>
  <si>
    <t>章吉营村</t>
  </si>
  <si>
    <t>武*龙</t>
  </si>
  <si>
    <t>产酱油醋</t>
  </si>
  <si>
    <t>共和村</t>
  </si>
  <si>
    <t>孙*军</t>
  </si>
  <si>
    <t>杜*奎</t>
  </si>
  <si>
    <t>经营手机店</t>
  </si>
  <si>
    <t>南孤山村</t>
  </si>
  <si>
    <t>黄*国</t>
  </si>
  <si>
    <t>韩吉营村</t>
  </si>
  <si>
    <t>李*臣</t>
  </si>
  <si>
    <t>刘*禄</t>
  </si>
  <si>
    <t>2021-06-25</t>
  </si>
  <si>
    <t>2022-06-23</t>
  </si>
  <si>
    <t>榆树底村</t>
  </si>
  <si>
    <t>梁*富</t>
  </si>
  <si>
    <t>鸭的饲养</t>
  </si>
  <si>
    <t>2022-06-29</t>
  </si>
  <si>
    <t>2022年4月1日至2023年3月31日西阿超乡“政银企户保”借款贴息明细</t>
  </si>
  <si>
    <t>西阿超乡</t>
  </si>
  <si>
    <t>四里村</t>
  </si>
  <si>
    <t>陈*</t>
  </si>
  <si>
    <t>西阿超信用社</t>
  </si>
  <si>
    <t>2022年4月1日至2023年3月31日步古沟镇“政银企户保”借款贴息明细</t>
  </si>
  <si>
    <t>步古沟镇</t>
  </si>
  <si>
    <t>泉眼沟</t>
  </si>
  <si>
    <t>袁*军</t>
  </si>
  <si>
    <t>养猪</t>
  </si>
  <si>
    <t>白虎沟信用社</t>
  </si>
  <si>
    <t>白虎沟</t>
  </si>
  <si>
    <t>陈*华</t>
  </si>
  <si>
    <t>加工厂</t>
  </si>
  <si>
    <t>高立营</t>
  </si>
  <si>
    <t>尉*安</t>
  </si>
  <si>
    <t>大棚</t>
  </si>
  <si>
    <t>2022/11/16开始还款</t>
  </si>
  <si>
    <t>榆树营</t>
  </si>
  <si>
    <t>杨*华</t>
  </si>
  <si>
    <t>2023-3-31</t>
  </si>
  <si>
    <t>栅子</t>
  </si>
  <si>
    <t>关*斌</t>
  </si>
  <si>
    <t>栅子村</t>
  </si>
  <si>
    <t>于*</t>
  </si>
  <si>
    <t>2022年4月1日至2023年3月31日蓝旗镇“政银企户保”借款贴息明细</t>
  </si>
  <si>
    <t>蓝旗镇</t>
  </si>
  <si>
    <t>千松沟村</t>
  </si>
  <si>
    <t>周*清</t>
  </si>
  <si>
    <t>公司经营</t>
  </si>
  <si>
    <t>蓝旗信用社</t>
  </si>
  <si>
    <t>2022/8/5还159.6万</t>
  </si>
  <si>
    <t>白尹沟门村</t>
  </si>
  <si>
    <t>荆*存</t>
  </si>
  <si>
    <t>榛子种植</t>
  </si>
  <si>
    <t>中营村</t>
  </si>
  <si>
    <t>杨*林</t>
  </si>
  <si>
    <t>儿童摄影</t>
  </si>
  <si>
    <t>2022年4月1日至2023年3月31日苔山镇“政银企户保”借款贴息明细</t>
  </si>
  <si>
    <t>茅茨路村</t>
  </si>
  <si>
    <t>范*娟</t>
  </si>
  <si>
    <t>2021-08-17</t>
  </si>
  <si>
    <t>2022-08-16</t>
  </si>
  <si>
    <t>刘*生</t>
  </si>
  <si>
    <t>其他经营</t>
  </si>
  <si>
    <t>四道营信用社</t>
  </si>
  <si>
    <t>2022/6/24-2022/08/28</t>
  </si>
  <si>
    <t>张*娟</t>
  </si>
  <si>
    <t>苔山镇苔山轻化工业园区</t>
  </si>
  <si>
    <t>承**林食品有限公司</t>
  </si>
  <si>
    <t>客户部</t>
  </si>
  <si>
    <t>头道营村</t>
  </si>
  <si>
    <t>王*方</t>
  </si>
  <si>
    <t>存瑞信用社</t>
  </si>
  <si>
    <t>西沟门村</t>
  </si>
  <si>
    <t>张*龙</t>
  </si>
  <si>
    <t>2021-05-31</t>
  </si>
  <si>
    <t>2022-05-30</t>
  </si>
  <si>
    <t>哑巴店村</t>
  </si>
  <si>
    <t>刘*莲</t>
  </si>
  <si>
    <t>2022/6/24、2022/08/15、2022/09/04</t>
  </si>
  <si>
    <t>刘*新</t>
  </si>
  <si>
    <t>2022/7/26-2022/08/30</t>
  </si>
  <si>
    <t>刘*超</t>
  </si>
  <si>
    <t>刘*伟</t>
  </si>
  <si>
    <t>2022/6/30-2022/09/01</t>
  </si>
  <si>
    <t>庞*臣</t>
  </si>
  <si>
    <t>2022/6/22、2022/7/31、2022/08/14、2022/08/15</t>
  </si>
  <si>
    <t>2022年4月1日至2023年3月31日汤头沟镇“政银企户保”借款贴息明细</t>
  </si>
  <si>
    <t>汤头沟镇</t>
  </si>
  <si>
    <t>大西沟村</t>
  </si>
  <si>
    <t>隆化县*铄农业开发有限公司</t>
  </si>
  <si>
    <t>一般流动资金</t>
  </si>
  <si>
    <t>2022/7/28</t>
  </si>
  <si>
    <t>2022年4月1日至2023年3月31日山湾乡“政银企户保”借款贴息明细</t>
  </si>
  <si>
    <t>山湾乡</t>
  </si>
  <si>
    <t>隆化镇经济开发区食品药品产业园</t>
  </si>
  <si>
    <t>承德*戎生态农业有限公司</t>
  </si>
  <si>
    <t>2022年4月1日至2023年3月31日庙子沟乡“政银企户保”借款贴息明细</t>
  </si>
  <si>
    <t>庙子沟乡</t>
  </si>
  <si>
    <t>庙子沟村</t>
  </si>
  <si>
    <t>郝*明</t>
  </si>
  <si>
    <t>庙子沟信用社</t>
  </si>
  <si>
    <t>2022年4月1日至2023年3月31日唐三营乡“政银企户保”借款贴息明细</t>
  </si>
  <si>
    <t>唐三营镇</t>
  </si>
  <si>
    <t>二道窝铺村</t>
  </si>
  <si>
    <t>承德**生态农业有限公司</t>
  </si>
  <si>
    <t>苏*民</t>
  </si>
  <si>
    <t>2021-07-30</t>
  </si>
  <si>
    <t>2022-07-29</t>
  </si>
  <si>
    <t>石片村</t>
  </si>
  <si>
    <t>邢*君</t>
  </si>
  <si>
    <t>2021-08-10</t>
  </si>
  <si>
    <t>2022-08-08</t>
  </si>
  <si>
    <t>西大坝村</t>
  </si>
  <si>
    <t>张*会</t>
  </si>
  <si>
    <t>2021-08-03</t>
  </si>
  <si>
    <t>2022-08-02</t>
  </si>
  <si>
    <t>杨树底村</t>
  </si>
  <si>
    <t>2022年4月1日至2023年3月31日偏坡营乡“政银企户保”借款贴息明细</t>
  </si>
  <si>
    <t>偏坡营乡</t>
  </si>
  <si>
    <t>靠山营村</t>
  </si>
  <si>
    <t>隆化县*翔种养殖有限责任公司</t>
  </si>
  <si>
    <t>生产经营流动资金</t>
  </si>
  <si>
    <t>颇赖村</t>
  </si>
  <si>
    <t>黄*伟</t>
  </si>
  <si>
    <t>于*军</t>
  </si>
  <si>
    <t>卧虎沟村</t>
  </si>
  <si>
    <t>闫*印</t>
  </si>
  <si>
    <t>其他农业</t>
  </si>
  <si>
    <t>榆树村</t>
  </si>
  <si>
    <t>张*芝</t>
  </si>
  <si>
    <t>羊的饲养</t>
  </si>
  <si>
    <t>张凤芝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</si>
</sst>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00%"/>
    <numFmt numFmtId="178" formatCode="yyyy/mm/dd"/>
    <numFmt numFmtId="179" formatCode="_ * #,##0_ ;_ * \-#,##0_ ;_ * &quot;-&quot;??_ ;_ @_ "/>
    <numFmt numFmtId="180" formatCode="0_ "/>
    <numFmt numFmtId="181" formatCode="0.00_);[Red]\(0.00\)"/>
    <numFmt numFmtId="182" formatCode="0_);[Red]\(0\)"/>
    <numFmt numFmtId="183" formatCode="#,##0_ "/>
    <numFmt numFmtId="184" formatCode="yyyy/m/d;@"/>
    <numFmt numFmtId="185" formatCode="0.00_ "/>
    <numFmt numFmtId="186" formatCode="0.00000%"/>
  </numFmts>
  <fonts count="5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等线"/>
      <charset val="134"/>
    </font>
    <font>
      <sz val="10"/>
      <color indexed="8"/>
      <name val="等线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indexed="8"/>
      <name val="等线"/>
      <charset val="134"/>
    </font>
    <font>
      <sz val="9"/>
      <name val="等线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等线"/>
      <charset val="134"/>
    </font>
    <font>
      <sz val="11"/>
      <color indexed="8"/>
      <name val="等线"/>
      <charset val="134"/>
    </font>
    <font>
      <b/>
      <sz val="10"/>
      <color indexed="8"/>
      <name val="等线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0"/>
      <name val="等线"/>
      <charset val="134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6"/>
      <color indexed="8"/>
      <name val="宋体"/>
      <charset val="134"/>
    </font>
    <font>
      <sz val="8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sz val="11"/>
      <color indexed="16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0" borderId="0"/>
    <xf numFmtId="0" fontId="12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0" borderId="0"/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40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12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42" fillId="13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3" borderId="9" applyNumberFormat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44" fillId="14" borderId="14" applyNumberFormat="0" applyAlignment="0" applyProtection="0">
      <alignment vertical="center"/>
    </xf>
    <xf numFmtId="0" fontId="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15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0" fillId="0" borderId="0"/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12" fillId="0" borderId="0"/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0" borderId="0"/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/>
    <xf numFmtId="0" fontId="3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33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30" fillId="0" borderId="0"/>
    <xf numFmtId="0" fontId="12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12" fillId="0" borderId="0">
      <alignment vertical="center"/>
    </xf>
    <xf numFmtId="0" fontId="0" fillId="0" borderId="0">
      <alignment vertical="center"/>
    </xf>
    <xf numFmtId="0" fontId="49" fillId="0" borderId="0"/>
    <xf numFmtId="0" fontId="12" fillId="0" borderId="0">
      <alignment vertical="center"/>
    </xf>
    <xf numFmtId="0" fontId="12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/>
    <xf numFmtId="0" fontId="0" fillId="0" borderId="0">
      <alignment vertical="center"/>
    </xf>
    <xf numFmtId="0" fontId="12" fillId="0" borderId="0"/>
    <xf numFmtId="0" fontId="3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30" fillId="0" borderId="0"/>
    <xf numFmtId="0" fontId="27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30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12" fillId="0" borderId="0"/>
    <xf numFmtId="0" fontId="12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12" fillId="0" borderId="0"/>
    <xf numFmtId="0" fontId="30" fillId="0" borderId="0"/>
    <xf numFmtId="0" fontId="12" fillId="0" borderId="0">
      <alignment vertical="center"/>
    </xf>
    <xf numFmtId="0" fontId="30" fillId="0" borderId="0"/>
    <xf numFmtId="0" fontId="2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/>
    <xf numFmtId="0" fontId="30" fillId="0" borderId="0"/>
    <xf numFmtId="0" fontId="12" fillId="0" borderId="0">
      <alignment vertical="center"/>
    </xf>
    <xf numFmtId="0" fontId="12" fillId="0" borderId="0">
      <alignment vertical="center"/>
    </xf>
    <xf numFmtId="0" fontId="30" fillId="0" borderId="0"/>
    <xf numFmtId="0" fontId="30" fillId="0" borderId="0"/>
    <xf numFmtId="0" fontId="12" fillId="0" borderId="0">
      <alignment vertical="center"/>
    </xf>
    <xf numFmtId="0" fontId="12" fillId="0" borderId="0">
      <alignment vertical="center"/>
    </xf>
    <xf numFmtId="0" fontId="30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12" fillId="0" borderId="0"/>
    <xf numFmtId="0" fontId="1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12" fillId="0" borderId="0">
      <alignment vertical="center"/>
    </xf>
    <xf numFmtId="0" fontId="30" fillId="0" borderId="0"/>
    <xf numFmtId="0" fontId="12" fillId="0" borderId="0">
      <alignment vertical="center"/>
    </xf>
    <xf numFmtId="0" fontId="30" fillId="0" borderId="0"/>
    <xf numFmtId="0" fontId="27" fillId="0" borderId="0">
      <alignment vertical="center"/>
    </xf>
    <xf numFmtId="0" fontId="12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12" fillId="0" borderId="0"/>
    <xf numFmtId="0" fontId="12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30" fillId="0" borderId="0"/>
    <xf numFmtId="0" fontId="12" fillId="0" borderId="0"/>
    <xf numFmtId="0" fontId="30" fillId="0" borderId="0"/>
    <xf numFmtId="0" fontId="12" fillId="0" borderId="0"/>
    <xf numFmtId="0" fontId="30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27" fillId="0" borderId="0">
      <alignment vertical="center"/>
    </xf>
    <xf numFmtId="0" fontId="49" fillId="0" borderId="0"/>
    <xf numFmtId="0" fontId="12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2" fillId="0" borderId="0"/>
    <xf numFmtId="0" fontId="2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9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43" fontId="27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</cellStyleXfs>
  <cellXfs count="4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1" xfId="389" applyFont="1" applyFill="1" applyBorder="1" applyAlignment="1">
      <alignment horizontal="center" vertical="center"/>
    </xf>
    <xf numFmtId="0" fontId="5" fillId="0" borderId="2" xfId="389" applyFont="1" applyFill="1" applyBorder="1" applyAlignment="1">
      <alignment horizontal="center" vertical="center" wrapText="1"/>
    </xf>
    <xf numFmtId="0" fontId="2" fillId="0" borderId="2" xfId="38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189" applyFont="1" applyFill="1" applyBorder="1" applyAlignment="1">
      <alignment horizontal="center" vertical="center" shrinkToFit="1"/>
    </xf>
    <xf numFmtId="0" fontId="2" fillId="0" borderId="2" xfId="189" applyFont="1" applyFill="1" applyBorder="1" applyAlignment="1">
      <alignment horizontal="center" vertical="center" wrapText="1" shrinkToFit="1"/>
    </xf>
    <xf numFmtId="14" fontId="2" fillId="0" borderId="2" xfId="233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389" applyFont="1" applyFill="1" applyBorder="1" applyAlignment="1">
      <alignment horizontal="center" vertical="center"/>
    </xf>
    <xf numFmtId="0" fontId="2" fillId="0" borderId="4" xfId="389" applyFont="1" applyFill="1" applyBorder="1" applyAlignment="1">
      <alignment horizontal="center" vertical="center"/>
    </xf>
    <xf numFmtId="0" fontId="6" fillId="0" borderId="2" xfId="389" applyFont="1" applyFill="1" applyBorder="1" applyAlignment="1">
      <alignment vertical="center"/>
    </xf>
    <xf numFmtId="0" fontId="6" fillId="0" borderId="2" xfId="675" applyFont="1" applyFill="1" applyBorder="1" applyAlignment="1">
      <alignment horizontal="right" vertical="center"/>
    </xf>
    <xf numFmtId="0" fontId="6" fillId="0" borderId="2" xfId="527" applyFont="1" applyFill="1" applyBorder="1" applyAlignment="1">
      <alignment horizontal="center" vertical="center"/>
    </xf>
    <xf numFmtId="176" fontId="4" fillId="0" borderId="1" xfId="389" applyNumberFormat="1" applyFont="1" applyFill="1" applyBorder="1" applyAlignment="1">
      <alignment horizontal="center" vertical="center"/>
    </xf>
    <xf numFmtId="176" fontId="5" fillId="0" borderId="2" xfId="389" applyNumberFormat="1" applyFont="1" applyFill="1" applyBorder="1" applyAlignment="1">
      <alignment horizontal="center" vertical="center" wrapText="1"/>
    </xf>
    <xf numFmtId="177" fontId="5" fillId="0" borderId="2" xfId="389" applyNumberFormat="1" applyFont="1" applyFill="1" applyBorder="1" applyAlignment="1">
      <alignment horizontal="center" vertical="center" wrapText="1"/>
    </xf>
    <xf numFmtId="14" fontId="5" fillId="0" borderId="2" xfId="574" applyNumberFormat="1" applyFont="1" applyFill="1" applyBorder="1" applyAlignment="1">
      <alignment horizontal="center" vertical="center" wrapText="1"/>
    </xf>
    <xf numFmtId="43" fontId="2" fillId="0" borderId="2" xfId="24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8" fontId="2" fillId="0" borderId="2" xfId="362" applyNumberFormat="1" applyFont="1" applyFill="1" applyBorder="1" applyAlignment="1">
      <alignment horizontal="center" vertical="center"/>
    </xf>
    <xf numFmtId="14" fontId="2" fillId="0" borderId="2" xfId="389" applyNumberFormat="1" applyFont="1" applyFill="1" applyBorder="1" applyAlignment="1">
      <alignment horizontal="center" vertical="center"/>
    </xf>
    <xf numFmtId="43" fontId="3" fillId="0" borderId="2" xfId="24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6" fillId="0" borderId="2" xfId="389" applyFont="1" applyFill="1" applyBorder="1" applyAlignment="1">
      <alignment horizontal="center" vertical="center"/>
    </xf>
    <xf numFmtId="176" fontId="7" fillId="0" borderId="2" xfId="389" applyNumberFormat="1" applyFont="1" applyFill="1" applyBorder="1" applyAlignment="1">
      <alignment horizontal="center" vertical="center"/>
    </xf>
    <xf numFmtId="179" fontId="0" fillId="0" borderId="0" xfId="24" applyNumberFormat="1" applyFont="1" applyFill="1" applyBorder="1" applyAlignment="1">
      <alignment horizontal="center" vertical="center"/>
    </xf>
    <xf numFmtId="179" fontId="0" fillId="0" borderId="0" xfId="24" applyNumberFormat="1" applyFont="1" applyFill="1" applyBorder="1">
      <alignment vertical="center"/>
    </xf>
    <xf numFmtId="179" fontId="7" fillId="0" borderId="0" xfId="24" applyNumberFormat="1" applyFont="1" applyFill="1" applyBorder="1">
      <alignment vertical="center"/>
    </xf>
    <xf numFmtId="0" fontId="5" fillId="0" borderId="2" xfId="619" applyFont="1" applyFill="1" applyBorder="1" applyAlignment="1">
      <alignment horizontal="center" vertical="center" wrapText="1"/>
    </xf>
    <xf numFmtId="9" fontId="2" fillId="0" borderId="2" xfId="389" applyNumberFormat="1" applyFont="1" applyFill="1" applyBorder="1" applyAlignment="1">
      <alignment horizontal="center" vertical="center"/>
    </xf>
    <xf numFmtId="180" fontId="2" fillId="0" borderId="2" xfId="432" applyNumberFormat="1" applyFont="1" applyFill="1" applyBorder="1" applyAlignment="1">
      <alignment horizontal="center" vertical="center"/>
    </xf>
    <xf numFmtId="9" fontId="2" fillId="0" borderId="2" xfId="389" applyNumberFormat="1" applyFont="1" applyFill="1" applyBorder="1" applyAlignment="1" applyProtection="1">
      <alignment horizontal="center" vertical="center"/>
    </xf>
    <xf numFmtId="177" fontId="2" fillId="0" borderId="2" xfId="389" applyNumberFormat="1" applyFont="1" applyFill="1" applyBorder="1" applyAlignment="1">
      <alignment horizontal="center" vertical="center"/>
    </xf>
    <xf numFmtId="180" fontId="2" fillId="0" borderId="2" xfId="389" applyNumberFormat="1" applyFont="1" applyFill="1" applyBorder="1" applyAlignment="1">
      <alignment horizontal="center" vertical="center"/>
    </xf>
    <xf numFmtId="180" fontId="0" fillId="0" borderId="0" xfId="0" applyNumberFormat="1" applyFill="1">
      <alignment vertical="center"/>
    </xf>
    <xf numFmtId="0" fontId="8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179" fontId="0" fillId="0" borderId="0" xfId="0" applyNumberFormat="1" applyFill="1">
      <alignment vertical="center"/>
    </xf>
    <xf numFmtId="0" fontId="6" fillId="0" borderId="2" xfId="389" applyFont="1" applyFill="1" applyBorder="1" applyAlignment="1">
      <alignment horizontal="center" vertical="center" wrapText="1"/>
    </xf>
    <xf numFmtId="0" fontId="2" fillId="0" borderId="2" xfId="169" applyFont="1" applyFill="1" applyBorder="1" applyAlignment="1">
      <alignment horizontal="center" vertical="center"/>
    </xf>
    <xf numFmtId="0" fontId="2" fillId="0" borderId="2" xfId="169" applyFont="1" applyFill="1" applyBorder="1" applyAlignment="1">
      <alignment horizontal="center" vertical="center" wrapText="1"/>
    </xf>
    <xf numFmtId="0" fontId="9" fillId="0" borderId="2" xfId="389" applyFont="1" applyFill="1" applyBorder="1" applyAlignment="1">
      <alignment vertical="center"/>
    </xf>
    <xf numFmtId="0" fontId="9" fillId="0" borderId="5" xfId="389" applyFont="1" applyFill="1" applyBorder="1" applyAlignment="1">
      <alignment vertical="center"/>
    </xf>
    <xf numFmtId="0" fontId="9" fillId="0" borderId="2" xfId="735" applyFont="1" applyFill="1" applyBorder="1" applyAlignment="1">
      <alignment horizontal="center" vertical="center"/>
    </xf>
    <xf numFmtId="0" fontId="9" fillId="0" borderId="2" xfId="675" applyFont="1" applyFill="1" applyBorder="1" applyAlignment="1">
      <alignment horizontal="center" vertical="center" wrapText="1"/>
    </xf>
    <xf numFmtId="0" fontId="9" fillId="0" borderId="2" xfId="527" applyFont="1" applyFill="1" applyBorder="1" applyAlignment="1">
      <alignment horizontal="center" vertical="center"/>
    </xf>
    <xf numFmtId="179" fontId="6" fillId="0" borderId="2" xfId="389" applyNumberFormat="1" applyFont="1" applyFill="1" applyBorder="1" applyAlignment="1">
      <alignment horizontal="center" vertical="center" wrapText="1"/>
    </xf>
    <xf numFmtId="177" fontId="6" fillId="0" borderId="2" xfId="389" applyNumberFormat="1" applyFont="1" applyFill="1" applyBorder="1" applyAlignment="1">
      <alignment horizontal="center" vertical="center" wrapText="1"/>
    </xf>
    <xf numFmtId="14" fontId="6" fillId="0" borderId="2" xfId="574" applyNumberFormat="1" applyFont="1" applyFill="1" applyBorder="1" applyAlignment="1">
      <alignment horizontal="center" vertical="center" wrapText="1"/>
    </xf>
    <xf numFmtId="179" fontId="3" fillId="0" borderId="2" xfId="24" applyNumberFormat="1" applyFont="1" applyFill="1" applyBorder="1" applyAlignment="1">
      <alignment horizontal="center" vertical="center"/>
    </xf>
    <xf numFmtId="179" fontId="2" fillId="0" borderId="2" xfId="867" applyNumberFormat="1" applyFont="1" applyFill="1" applyBorder="1" applyAlignment="1">
      <alignment horizontal="center" vertical="center"/>
    </xf>
    <xf numFmtId="177" fontId="2" fillId="0" borderId="2" xfId="169" applyNumberFormat="1" applyFont="1" applyFill="1" applyBorder="1" applyAlignment="1">
      <alignment horizontal="center" vertical="center"/>
    </xf>
    <xf numFmtId="14" fontId="2" fillId="0" borderId="2" xfId="169" applyNumberFormat="1" applyFont="1" applyFill="1" applyBorder="1" applyAlignment="1">
      <alignment horizontal="center" vertical="center"/>
    </xf>
    <xf numFmtId="0" fontId="9" fillId="0" borderId="2" xfId="389" applyFont="1" applyFill="1" applyBorder="1" applyAlignment="1">
      <alignment horizontal="center" vertical="center"/>
    </xf>
    <xf numFmtId="176" fontId="8" fillId="0" borderId="2" xfId="389" applyNumberFormat="1" applyFont="1" applyFill="1" applyBorder="1" applyAlignment="1">
      <alignment horizontal="center" vertical="center"/>
    </xf>
    <xf numFmtId="181" fontId="9" fillId="0" borderId="2" xfId="861" applyNumberFormat="1" applyFont="1" applyFill="1" applyBorder="1" applyAlignment="1">
      <alignment horizontal="center" vertical="center"/>
    </xf>
    <xf numFmtId="0" fontId="6" fillId="0" borderId="2" xfId="619" applyFont="1" applyFill="1" applyBorder="1" applyAlignment="1">
      <alignment horizontal="center" vertical="center" wrapText="1"/>
    </xf>
    <xf numFmtId="177" fontId="9" fillId="0" borderId="2" xfId="861" applyNumberFormat="1" applyFont="1" applyFill="1" applyBorder="1" applyAlignment="1">
      <alignment horizontal="center" vertical="center"/>
    </xf>
    <xf numFmtId="180" fontId="9" fillId="0" borderId="2" xfId="389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189" applyFont="1" applyFill="1" applyBorder="1" applyAlignment="1">
      <alignment horizontal="center" vertical="center" shrinkToFit="1"/>
    </xf>
    <xf numFmtId="0" fontId="2" fillId="0" borderId="2" xfId="735" applyFont="1" applyFill="1" applyBorder="1" applyAlignment="1">
      <alignment horizontal="center" vertical="center"/>
    </xf>
    <xf numFmtId="0" fontId="2" fillId="0" borderId="2" xfId="675" applyFont="1" applyFill="1" applyBorder="1" applyAlignment="1">
      <alignment horizontal="right" vertical="center"/>
    </xf>
    <xf numFmtId="0" fontId="2" fillId="0" borderId="2" xfId="527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horizontal="center" vertical="center"/>
    </xf>
    <xf numFmtId="176" fontId="3" fillId="0" borderId="2" xfId="389" applyNumberFormat="1" applyFont="1" applyFill="1" applyBorder="1" applyAlignment="1">
      <alignment horizontal="center" vertical="center"/>
    </xf>
    <xf numFmtId="182" fontId="11" fillId="0" borderId="2" xfId="389" applyNumberFormat="1" applyFont="1" applyFill="1" applyBorder="1" applyAlignment="1">
      <alignment horizontal="center" vertical="center"/>
    </xf>
    <xf numFmtId="9" fontId="11" fillId="0" borderId="2" xfId="389" applyNumberFormat="1" applyFont="1" applyFill="1" applyBorder="1" applyAlignment="1">
      <alignment horizontal="center" vertical="center"/>
    </xf>
    <xf numFmtId="9" fontId="11" fillId="0" borderId="2" xfId="389" applyNumberFormat="1" applyFont="1" applyFill="1" applyBorder="1" applyAlignment="1" applyProtection="1">
      <alignment horizontal="center" vertical="center"/>
    </xf>
    <xf numFmtId="177" fontId="11" fillId="0" borderId="2" xfId="389" applyNumberFormat="1" applyFont="1" applyFill="1" applyBorder="1" applyAlignment="1">
      <alignment horizontal="center" vertical="center"/>
    </xf>
    <xf numFmtId="180" fontId="11" fillId="0" borderId="2" xfId="389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1" xfId="389" applyFont="1" applyBorder="1" applyAlignment="1">
      <alignment horizontal="center" vertical="center"/>
    </xf>
    <xf numFmtId="176" fontId="4" fillId="0" borderId="1" xfId="389" applyNumberFormat="1" applyFont="1" applyBorder="1" applyAlignment="1">
      <alignment horizontal="center" vertical="center" shrinkToFit="1"/>
    </xf>
    <xf numFmtId="176" fontId="4" fillId="0" borderId="1" xfId="389" applyNumberFormat="1" applyFont="1" applyBorder="1" applyAlignment="1">
      <alignment horizontal="center" vertical="center"/>
    </xf>
    <xf numFmtId="176" fontId="6" fillId="0" borderId="2" xfId="389" applyNumberFormat="1" applyFont="1" applyFill="1" applyBorder="1" applyAlignment="1">
      <alignment horizontal="center" vertical="center" shrinkToFit="1"/>
    </xf>
    <xf numFmtId="43" fontId="3" fillId="0" borderId="2" xfId="24" applyFont="1" applyFill="1" applyBorder="1" applyAlignment="1">
      <alignment horizontal="center" vertical="center" shrinkToFit="1"/>
    </xf>
    <xf numFmtId="0" fontId="12" fillId="0" borderId="0" xfId="389">
      <alignment vertical="center"/>
    </xf>
    <xf numFmtId="0" fontId="6" fillId="0" borderId="0" xfId="389" applyFont="1" applyFill="1" applyAlignment="1">
      <alignment horizontal="center" vertical="center"/>
    </xf>
    <xf numFmtId="180" fontId="2" fillId="0" borderId="0" xfId="389" applyNumberFormat="1" applyFont="1" applyFill="1" applyAlignment="1">
      <alignment horizontal="center" vertical="center"/>
    </xf>
    <xf numFmtId="180" fontId="0" fillId="0" borderId="0" xfId="0" applyNumberFormat="1">
      <alignment vertical="center"/>
    </xf>
    <xf numFmtId="43" fontId="3" fillId="0" borderId="0" xfId="0" applyNumberFormat="1" applyFont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14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7" fontId="0" fillId="0" borderId="0" xfId="111" applyNumberFormat="1" applyFont="1" applyFill="1">
      <alignment vertical="center"/>
    </xf>
    <xf numFmtId="9" fontId="0" fillId="0" borderId="0" xfId="111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4" fontId="16" fillId="0" borderId="5" xfId="0" applyNumberFormat="1" applyFont="1" applyFill="1" applyBorder="1" applyAlignment="1">
      <alignment horizontal="center" vertical="center"/>
    </xf>
    <xf numFmtId="14" fontId="16" fillId="0" borderId="2" xfId="0" applyNumberFormat="1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vertical="center" wrapText="1"/>
    </xf>
    <xf numFmtId="14" fontId="3" fillId="0" borderId="2" xfId="0" applyNumberFormat="1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4" fontId="16" fillId="0" borderId="7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177" fontId="16" fillId="0" borderId="2" xfId="111" applyNumberFormat="1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3" xfId="0" applyNumberFormat="1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14" fontId="16" fillId="0" borderId="4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>
      <alignment vertical="center"/>
    </xf>
    <xf numFmtId="177" fontId="3" fillId="0" borderId="2" xfId="111" applyNumberFormat="1" applyFont="1" applyFill="1" applyBorder="1">
      <alignment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43" fontId="3" fillId="0" borderId="2" xfId="24" applyFont="1" applyFill="1" applyBorder="1">
      <alignment vertical="center"/>
    </xf>
    <xf numFmtId="0" fontId="16" fillId="0" borderId="2" xfId="0" applyFont="1" applyFill="1" applyBorder="1">
      <alignment vertical="center"/>
    </xf>
    <xf numFmtId="9" fontId="16" fillId="0" borderId="2" xfId="111" applyFont="1" applyFill="1" applyBorder="1">
      <alignment vertical="center"/>
    </xf>
    <xf numFmtId="177" fontId="16" fillId="0" borderId="3" xfId="111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177" fontId="16" fillId="0" borderId="4" xfId="111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9" fontId="3" fillId="0" borderId="2" xfId="111" applyFont="1" applyFill="1" applyBorder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NumberFormat="1" applyFont="1" applyFill="1">
      <alignment vertical="center"/>
    </xf>
    <xf numFmtId="0" fontId="18" fillId="0" borderId="1" xfId="389" applyFont="1" applyFill="1" applyBorder="1" applyAlignment="1">
      <alignment horizontal="center" vertical="center"/>
    </xf>
    <xf numFmtId="0" fontId="2" fillId="0" borderId="2" xfId="38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189" applyFont="1" applyFill="1" applyBorder="1" applyAlignment="1">
      <alignment horizontal="center" vertical="center" shrinkToFit="1"/>
    </xf>
    <xf numFmtId="0" fontId="2" fillId="0" borderId="3" xfId="189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389" applyFont="1" applyFill="1" applyBorder="1" applyAlignment="1">
      <alignment horizontal="center" vertical="center"/>
    </xf>
    <xf numFmtId="0" fontId="2" fillId="0" borderId="2" xfId="675" applyFont="1" applyFill="1" applyBorder="1" applyAlignment="1">
      <alignment horizontal="center" vertical="center"/>
    </xf>
    <xf numFmtId="0" fontId="2" fillId="0" borderId="2" xfId="527" applyFont="1" applyFill="1" applyBorder="1" applyAlignment="1">
      <alignment horizontal="center" vertical="center" wrapText="1"/>
    </xf>
    <xf numFmtId="176" fontId="18" fillId="0" borderId="1" xfId="389" applyNumberFormat="1" applyFont="1" applyFill="1" applyBorder="1" applyAlignment="1">
      <alignment horizontal="center" vertical="center"/>
    </xf>
    <xf numFmtId="176" fontId="2" fillId="0" borderId="2" xfId="389" applyNumberFormat="1" applyFont="1" applyFill="1" applyBorder="1" applyAlignment="1">
      <alignment horizontal="center" vertical="center" wrapText="1"/>
    </xf>
    <xf numFmtId="177" fontId="2" fillId="0" borderId="2" xfId="389" applyNumberFormat="1" applyFont="1" applyFill="1" applyBorder="1" applyAlignment="1">
      <alignment horizontal="center" vertical="center" wrapText="1"/>
    </xf>
    <xf numFmtId="14" fontId="2" fillId="0" borderId="2" xfId="574" applyNumberFormat="1" applyFont="1" applyFill="1" applyBorder="1" applyAlignment="1">
      <alignment horizontal="center" vertical="center" wrapText="1"/>
    </xf>
    <xf numFmtId="0" fontId="2" fillId="0" borderId="2" xfId="619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82" fontId="2" fillId="0" borderId="2" xfId="389" applyNumberFormat="1" applyFont="1" applyFill="1" applyBorder="1" applyAlignment="1">
      <alignment horizontal="center" vertical="center"/>
    </xf>
    <xf numFmtId="14" fontId="2" fillId="0" borderId="2" xfId="38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14" fontId="2" fillId="0" borderId="2" xfId="615" applyNumberFormat="1" applyFont="1" applyFill="1" applyBorder="1" applyAlignment="1">
      <alignment horizontal="center" vertical="center"/>
    </xf>
    <xf numFmtId="176" fontId="2" fillId="0" borderId="2" xfId="389" applyNumberFormat="1" applyFont="1" applyFill="1" applyBorder="1" applyAlignment="1">
      <alignment horizontal="center" vertical="center"/>
    </xf>
    <xf numFmtId="181" fontId="2" fillId="0" borderId="2" xfId="861" applyNumberFormat="1" applyFont="1" applyFill="1" applyBorder="1" applyAlignment="1">
      <alignment horizontal="center" vertical="center"/>
    </xf>
    <xf numFmtId="0" fontId="12" fillId="0" borderId="0" xfId="389" applyNumberFormat="1" applyFont="1" applyFill="1">
      <alignment vertical="center"/>
    </xf>
    <xf numFmtId="0" fontId="2" fillId="0" borderId="0" xfId="389" applyNumberFormat="1" applyFont="1" applyFill="1" applyAlignment="1">
      <alignment horizontal="center" vertical="center"/>
    </xf>
    <xf numFmtId="0" fontId="2" fillId="0" borderId="2" xfId="389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77" fontId="2" fillId="0" borderId="2" xfId="861" applyNumberFormat="1" applyFont="1" applyFill="1" applyBorder="1" applyAlignment="1">
      <alignment horizontal="center" vertical="center"/>
    </xf>
    <xf numFmtId="0" fontId="17" fillId="0" borderId="0" xfId="0" applyNumberFormat="1" applyFont="1" applyFill="1" applyAlignment="1">
      <alignment vertical="center"/>
    </xf>
    <xf numFmtId="0" fontId="0" fillId="0" borderId="0" xfId="0" applyNumberFormat="1" applyFill="1">
      <alignment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79" fontId="3" fillId="0" borderId="2" xfId="389" applyNumberFormat="1" applyFont="1" applyFill="1" applyBorder="1" applyAlignment="1">
      <alignment horizontal="center" vertical="center"/>
    </xf>
    <xf numFmtId="0" fontId="12" fillId="0" borderId="0" xfId="389" applyNumberFormat="1" applyFill="1">
      <alignment vertical="center"/>
    </xf>
    <xf numFmtId="0" fontId="2" fillId="0" borderId="2" xfId="361" applyFont="1" applyFill="1" applyBorder="1" applyAlignment="1">
      <alignment horizontal="center" vertical="center" wrapText="1" shrinkToFit="1"/>
    </xf>
    <xf numFmtId="0" fontId="2" fillId="0" borderId="2" xfId="414" applyFont="1" applyFill="1" applyBorder="1" applyAlignment="1">
      <alignment horizontal="center" vertical="center" shrinkToFit="1"/>
    </xf>
    <xf numFmtId="14" fontId="2" fillId="0" borderId="2" xfId="314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361" applyFont="1" applyFill="1" applyBorder="1" applyAlignment="1">
      <alignment horizontal="center" vertical="center" wrapText="1" shrinkToFit="1"/>
    </xf>
    <xf numFmtId="0" fontId="2" fillId="0" borderId="3" xfId="414" applyFont="1" applyFill="1" applyBorder="1" applyAlignment="1">
      <alignment horizontal="center" vertical="center" shrinkToFit="1"/>
    </xf>
    <xf numFmtId="14" fontId="2" fillId="0" borderId="3" xfId="314" applyNumberFormat="1" applyFont="1" applyFill="1" applyBorder="1" applyAlignment="1">
      <alignment horizontal="center" vertical="center"/>
    </xf>
    <xf numFmtId="0" fontId="2" fillId="0" borderId="2" xfId="389" applyFont="1" applyFill="1" applyBorder="1" applyAlignment="1">
      <alignment vertical="center"/>
    </xf>
    <xf numFmtId="179" fontId="2" fillId="0" borderId="2" xfId="389" applyNumberFormat="1" applyFont="1" applyFill="1" applyBorder="1" applyAlignment="1">
      <alignment horizontal="center" vertical="center" wrapText="1"/>
    </xf>
    <xf numFmtId="14" fontId="2" fillId="0" borderId="2" xfId="170" applyNumberFormat="1" applyFont="1" applyFill="1" applyBorder="1" applyAlignment="1">
      <alignment horizontal="center" vertical="center"/>
    </xf>
    <xf numFmtId="14" fontId="2" fillId="0" borderId="2" xfId="615" applyNumberFormat="1" applyFont="1" applyFill="1" applyBorder="1" applyAlignment="1">
      <alignment horizontal="center" vertical="center" wrapText="1"/>
    </xf>
    <xf numFmtId="14" fontId="2" fillId="0" borderId="3" xfId="233" applyNumberFormat="1" applyFont="1" applyFill="1" applyBorder="1" applyAlignment="1">
      <alignment horizontal="center" vertical="center"/>
    </xf>
    <xf numFmtId="179" fontId="3" fillId="0" borderId="3" xfId="24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4" fontId="2" fillId="0" borderId="3" xfId="389" applyNumberFormat="1" applyFont="1" applyFill="1" applyBorder="1" applyAlignment="1">
      <alignment horizontal="center" vertical="center"/>
    </xf>
    <xf numFmtId="182" fontId="2" fillId="0" borderId="3" xfId="389" applyNumberFormat="1" applyFont="1" applyFill="1" applyBorder="1" applyAlignment="1">
      <alignment horizontal="center" vertical="center"/>
    </xf>
    <xf numFmtId="9" fontId="2" fillId="0" borderId="3" xfId="389" applyNumberFormat="1" applyFont="1" applyFill="1" applyBorder="1" applyAlignment="1">
      <alignment horizontal="center" vertical="center"/>
    </xf>
    <xf numFmtId="9" fontId="2" fillId="0" borderId="3" xfId="389" applyNumberFormat="1" applyFont="1" applyFill="1" applyBorder="1" applyAlignment="1" applyProtection="1">
      <alignment horizontal="center" vertical="center"/>
    </xf>
    <xf numFmtId="177" fontId="2" fillId="0" borderId="3" xfId="389" applyNumberFormat="1" applyFont="1" applyFill="1" applyBorder="1" applyAlignment="1">
      <alignment horizontal="center" vertical="center"/>
    </xf>
    <xf numFmtId="180" fontId="2" fillId="0" borderId="3" xfId="389" applyNumberFormat="1" applyFont="1" applyFill="1" applyBorder="1" applyAlignment="1">
      <alignment horizontal="center" vertical="center"/>
    </xf>
    <xf numFmtId="0" fontId="2" fillId="0" borderId="3" xfId="389" applyNumberFormat="1" applyFont="1" applyFill="1" applyBorder="1" applyAlignment="1">
      <alignment horizontal="center" vertical="center"/>
    </xf>
    <xf numFmtId="183" fontId="3" fillId="0" borderId="2" xfId="389" applyNumberFormat="1" applyFont="1" applyFill="1" applyBorder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180" fontId="3" fillId="0" borderId="2" xfId="0" applyNumberFormat="1" applyFont="1" applyFill="1" applyBorder="1" applyAlignment="1">
      <alignment horizontal="center" vertical="center"/>
    </xf>
    <xf numFmtId="14" fontId="2" fillId="0" borderId="2" xfId="233" applyNumberFormat="1" applyFont="1" applyFill="1" applyBorder="1" applyAlignment="1">
      <alignment vertical="center"/>
    </xf>
    <xf numFmtId="176" fontId="6" fillId="0" borderId="2" xfId="389" applyNumberFormat="1" applyFont="1" applyFill="1" applyBorder="1" applyAlignment="1">
      <alignment horizontal="center" vertical="center" wrapText="1"/>
    </xf>
    <xf numFmtId="176" fontId="3" fillId="0" borderId="2" xfId="389" applyNumberFormat="1" applyFont="1" applyFill="1" applyBorder="1" applyAlignment="1">
      <alignment horizontal="right" vertical="center"/>
    </xf>
    <xf numFmtId="0" fontId="12" fillId="0" borderId="0" xfId="389" applyFill="1">
      <alignment vertical="center"/>
    </xf>
    <xf numFmtId="0" fontId="2" fillId="0" borderId="0" xfId="389" applyFont="1" applyFill="1" applyAlignment="1">
      <alignment horizontal="center" vertical="center"/>
    </xf>
    <xf numFmtId="43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/>
    <xf numFmtId="0" fontId="2" fillId="0" borderId="2" xfId="657" applyFont="1" applyFill="1" applyBorder="1" applyAlignment="1">
      <alignment horizontal="center" vertical="center"/>
    </xf>
    <xf numFmtId="0" fontId="2" fillId="0" borderId="5" xfId="389" applyFont="1" applyFill="1" applyBorder="1" applyAlignment="1">
      <alignment vertical="center"/>
    </xf>
    <xf numFmtId="43" fontId="2" fillId="0" borderId="2" xfId="867" applyFont="1" applyFill="1" applyBorder="1" applyAlignment="1">
      <alignment horizontal="center" vertical="center"/>
    </xf>
    <xf numFmtId="177" fontId="2" fillId="0" borderId="2" xfId="657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2" fillId="0" borderId="5" xfId="389" applyFont="1" applyFill="1" applyBorder="1" applyAlignment="1">
      <alignment horizontal="center" vertical="center"/>
    </xf>
    <xf numFmtId="0" fontId="2" fillId="2" borderId="2" xfId="389" applyFont="1" applyFill="1" applyBorder="1" applyAlignment="1">
      <alignment horizontal="center" vertical="center"/>
    </xf>
    <xf numFmtId="0" fontId="2" fillId="2" borderId="2" xfId="735" applyFont="1" applyFill="1" applyBorder="1" applyAlignment="1">
      <alignment horizontal="center" vertical="center"/>
    </xf>
    <xf numFmtId="0" fontId="2" fillId="2" borderId="2" xfId="675" applyFont="1" applyFill="1" applyBorder="1" applyAlignment="1">
      <alignment horizontal="right" vertical="center"/>
    </xf>
    <xf numFmtId="0" fontId="2" fillId="2" borderId="2" xfId="527" applyFont="1" applyFill="1" applyBorder="1" applyAlignment="1">
      <alignment horizontal="center" vertical="center"/>
    </xf>
    <xf numFmtId="176" fontId="3" fillId="2" borderId="2" xfId="389" applyNumberFormat="1" applyFont="1" applyFill="1" applyBorder="1" applyAlignment="1">
      <alignment horizontal="center" vertical="center"/>
    </xf>
    <xf numFmtId="181" fontId="2" fillId="2" borderId="2" xfId="861" applyNumberFormat="1" applyFont="1" applyFill="1" applyBorder="1" applyAlignment="1">
      <alignment horizontal="center" vertical="center"/>
    </xf>
    <xf numFmtId="177" fontId="2" fillId="2" borderId="2" xfId="861" applyNumberFormat="1" applyFont="1" applyFill="1" applyBorder="1" applyAlignment="1">
      <alignment horizontal="center" vertical="center"/>
    </xf>
    <xf numFmtId="180" fontId="2" fillId="2" borderId="2" xfId="389" applyNumberFormat="1" applyFont="1" applyFill="1" applyBorder="1" applyAlignment="1">
      <alignment horizontal="center" vertical="center"/>
    </xf>
    <xf numFmtId="180" fontId="2" fillId="2" borderId="0" xfId="389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9" fillId="0" borderId="2" xfId="389" applyFont="1" applyFill="1" applyBorder="1" applyAlignment="1">
      <alignment horizontal="center" vertical="center" wrapText="1"/>
    </xf>
    <xf numFmtId="0" fontId="2" fillId="0" borderId="2" xfId="389" applyFont="1" applyFill="1" applyBorder="1" applyAlignment="1">
      <alignment horizontal="center" vertical="center" wrapText="1" shrinkToFit="1"/>
    </xf>
    <xf numFmtId="0" fontId="2" fillId="0" borderId="2" xfId="389" applyFont="1" applyFill="1" applyBorder="1" applyAlignment="1">
      <alignment horizontal="center" vertical="center" shrinkToFit="1"/>
    </xf>
    <xf numFmtId="176" fontId="19" fillId="0" borderId="2" xfId="389" applyNumberFormat="1" applyFont="1" applyFill="1" applyBorder="1" applyAlignment="1">
      <alignment vertical="center" wrapText="1"/>
    </xf>
    <xf numFmtId="177" fontId="19" fillId="0" borderId="2" xfId="389" applyNumberFormat="1" applyFont="1" applyFill="1" applyBorder="1" applyAlignment="1">
      <alignment horizontal="center" vertical="center" wrapText="1"/>
    </xf>
    <xf numFmtId="14" fontId="19" fillId="0" borderId="2" xfId="574" applyNumberFormat="1" applyFont="1" applyFill="1" applyBorder="1" applyAlignment="1">
      <alignment horizontal="center" vertical="center" wrapText="1"/>
    </xf>
    <xf numFmtId="43" fontId="3" fillId="0" borderId="2" xfId="24" applyFont="1" applyFill="1" applyBorder="1" applyAlignment="1">
      <alignment vertical="center"/>
    </xf>
    <xf numFmtId="184" fontId="2" fillId="0" borderId="2" xfId="0" applyNumberFormat="1" applyFont="1" applyFill="1" applyBorder="1" applyAlignment="1">
      <alignment horizontal="center" vertical="center"/>
    </xf>
    <xf numFmtId="176" fontId="2" fillId="0" borderId="2" xfId="389" applyNumberFormat="1" applyFont="1" applyFill="1" applyBorder="1" applyAlignment="1">
      <alignment vertical="center"/>
    </xf>
    <xf numFmtId="176" fontId="3" fillId="0" borderId="2" xfId="389" applyNumberFormat="1" applyFont="1" applyFill="1" applyBorder="1" applyAlignment="1">
      <alignment vertical="center"/>
    </xf>
    <xf numFmtId="0" fontId="19" fillId="0" borderId="2" xfId="619" applyFont="1" applyFill="1" applyBorder="1" applyAlignment="1">
      <alignment horizontal="center" vertical="center" wrapText="1"/>
    </xf>
    <xf numFmtId="0" fontId="19" fillId="0" borderId="0" xfId="389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2" xfId="20" applyFont="1" applyFill="1" applyBorder="1" applyAlignment="1">
      <alignment horizontal="center" vertical="center"/>
    </xf>
    <xf numFmtId="14" fontId="2" fillId="0" borderId="2" xfId="20" applyNumberFormat="1" applyFont="1" applyFill="1" applyBorder="1" applyAlignment="1">
      <alignment horizontal="center" vertical="center"/>
    </xf>
    <xf numFmtId="0" fontId="2" fillId="0" borderId="2" xfId="20" applyFont="1" applyBorder="1" applyAlignment="1">
      <alignment horizontal="center" vertical="center"/>
    </xf>
    <xf numFmtId="14" fontId="2" fillId="0" borderId="2" xfId="2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20" applyFont="1" applyFill="1" applyBorder="1" applyAlignment="1">
      <alignment horizontal="center" vertical="center"/>
    </xf>
    <xf numFmtId="14" fontId="2" fillId="2" borderId="2" xfId="20" applyNumberFormat="1" applyFont="1" applyFill="1" applyBorder="1" applyAlignment="1">
      <alignment horizontal="center" vertical="center"/>
    </xf>
    <xf numFmtId="0" fontId="2" fillId="2" borderId="2" xfId="675" applyFont="1" applyFill="1" applyBorder="1" applyAlignment="1">
      <alignment horizontal="center" vertical="center"/>
    </xf>
    <xf numFmtId="176" fontId="19" fillId="0" borderId="2" xfId="389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3" fontId="2" fillId="0" borderId="2" xfId="870" applyFont="1" applyFill="1" applyBorder="1" applyAlignment="1">
      <alignment horizontal="center" vertical="center"/>
    </xf>
    <xf numFmtId="10" fontId="2" fillId="0" borderId="2" xfId="20" applyNumberFormat="1" applyFont="1" applyFill="1" applyBorder="1" applyAlignment="1">
      <alignment horizontal="center" vertical="center"/>
    </xf>
    <xf numFmtId="14" fontId="3" fillId="0" borderId="2" xfId="415" applyNumberFormat="1" applyFont="1" applyFill="1" applyBorder="1" applyAlignment="1">
      <alignment horizontal="center" vertical="center"/>
    </xf>
    <xf numFmtId="14" fontId="2" fillId="2" borderId="2" xfId="389" applyNumberFormat="1" applyFont="1" applyFill="1" applyBorder="1" applyAlignment="1">
      <alignment horizontal="center" vertical="center"/>
    </xf>
    <xf numFmtId="43" fontId="2" fillId="0" borderId="2" xfId="870" applyFont="1" applyBorder="1" applyAlignment="1">
      <alignment horizontal="center" vertical="center"/>
    </xf>
    <xf numFmtId="10" fontId="2" fillId="0" borderId="2" xfId="20" applyNumberFormat="1" applyFont="1" applyBorder="1" applyAlignment="1">
      <alignment horizontal="center" vertical="center"/>
    </xf>
    <xf numFmtId="14" fontId="3" fillId="2" borderId="2" xfId="415" applyNumberFormat="1" applyFont="1" applyFill="1" applyBorder="1" applyAlignment="1">
      <alignment horizontal="center" vertical="center"/>
    </xf>
    <xf numFmtId="43" fontId="2" fillId="2" borderId="2" xfId="870" applyFont="1" applyFill="1" applyBorder="1" applyAlignment="1">
      <alignment horizontal="center" vertical="center"/>
    </xf>
    <xf numFmtId="10" fontId="2" fillId="2" borderId="2" xfId="20" applyNumberFormat="1" applyFont="1" applyFill="1" applyBorder="1" applyAlignment="1">
      <alignment horizontal="center" vertical="center"/>
    </xf>
    <xf numFmtId="178" fontId="2" fillId="2" borderId="2" xfId="362" applyNumberFormat="1" applyFont="1" applyFill="1" applyBorder="1" applyAlignment="1">
      <alignment horizontal="center" vertical="center"/>
    </xf>
    <xf numFmtId="0" fontId="19" fillId="0" borderId="0" xfId="389" applyFont="1" applyFill="1" applyAlignment="1">
      <alignment horizontal="center" vertical="center"/>
    </xf>
    <xf numFmtId="9" fontId="3" fillId="0" borderId="2" xfId="111" applyFont="1" applyBorder="1" applyAlignment="1">
      <alignment horizontal="center" vertical="center"/>
    </xf>
    <xf numFmtId="179" fontId="3" fillId="0" borderId="2" xfId="24" applyNumberFormat="1" applyFont="1" applyBorder="1" applyAlignment="1">
      <alignment horizontal="center" vertical="center"/>
    </xf>
    <xf numFmtId="9" fontId="2" fillId="2" borderId="2" xfId="389" applyNumberFormat="1" applyFont="1" applyFill="1" applyBorder="1" applyAlignment="1" applyProtection="1">
      <alignment horizontal="center" vertical="center"/>
    </xf>
    <xf numFmtId="43" fontId="3" fillId="2" borderId="0" xfId="0" applyNumberFormat="1" applyFont="1" applyFill="1" applyAlignment="1">
      <alignment horizontal="center" vertical="center"/>
    </xf>
    <xf numFmtId="0" fontId="3" fillId="0" borderId="2" xfId="459" applyFont="1" applyFill="1" applyBorder="1" applyAlignment="1">
      <alignment horizontal="center" vertical="center" shrinkToFit="1"/>
    </xf>
    <xf numFmtId="0" fontId="3" fillId="0" borderId="2" xfId="459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shrinkToFit="1"/>
    </xf>
    <xf numFmtId="43" fontId="0" fillId="0" borderId="0" xfId="0" applyNumberFormat="1" applyFill="1">
      <alignment vertical="center"/>
    </xf>
    <xf numFmtId="179" fontId="3" fillId="0" borderId="0" xfId="0" applyNumberFormat="1" applyFont="1" applyFill="1" applyAlignment="1">
      <alignment horizontal="center" vertical="center"/>
    </xf>
    <xf numFmtId="0" fontId="9" fillId="0" borderId="0" xfId="389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14" fontId="8" fillId="0" borderId="0" xfId="0" applyNumberFormat="1" applyFont="1" applyFill="1">
      <alignment vertical="center"/>
    </xf>
    <xf numFmtId="43" fontId="8" fillId="0" borderId="0" xfId="24" applyFont="1" applyFill="1">
      <alignment vertical="center"/>
    </xf>
    <xf numFmtId="177" fontId="8" fillId="0" borderId="0" xfId="111" applyNumberFormat="1" applyFont="1" applyFill="1">
      <alignment vertical="center"/>
    </xf>
    <xf numFmtId="0" fontId="8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9" fontId="8" fillId="0" borderId="0" xfId="111" applyFont="1" applyFill="1">
      <alignment vertical="center"/>
    </xf>
    <xf numFmtId="179" fontId="8" fillId="0" borderId="0" xfId="24" applyNumberFormat="1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3" fontId="3" fillId="0" borderId="2" xfId="24" applyFont="1" applyFill="1" applyBorder="1" applyAlignment="1">
      <alignment horizontal="center" vertical="center" wrapText="1"/>
    </xf>
    <xf numFmtId="177" fontId="3" fillId="0" borderId="2" xfId="111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77" fontId="3" fillId="0" borderId="2" xfId="111" applyNumberFormat="1" applyFont="1" applyFill="1" applyBorder="1" applyAlignment="1">
      <alignment horizontal="center" vertical="center"/>
    </xf>
    <xf numFmtId="178" fontId="3" fillId="0" borderId="2" xfId="415" applyNumberFormat="1" applyFont="1" applyFill="1" applyBorder="1" applyAlignment="1">
      <alignment horizontal="center" vertical="center" wrapText="1"/>
    </xf>
    <xf numFmtId="9" fontId="3" fillId="0" borderId="2" xfId="111" applyFont="1" applyFill="1" applyBorder="1" applyAlignment="1">
      <alignment horizontal="center" vertical="center" wrapText="1"/>
    </xf>
    <xf numFmtId="179" fontId="3" fillId="0" borderId="2" xfId="24" applyNumberFormat="1" applyFont="1" applyFill="1" applyBorder="1" applyAlignment="1">
      <alignment horizontal="center" vertical="center" wrapText="1"/>
    </xf>
    <xf numFmtId="9" fontId="3" fillId="0" borderId="2" xfId="11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2" fillId="0" borderId="5" xfId="389" applyFont="1" applyFill="1" applyBorder="1" applyAlignment="1">
      <alignment horizontal="center" vertical="center" wrapText="1"/>
    </xf>
    <xf numFmtId="0" fontId="3" fillId="0" borderId="2" xfId="61" applyFont="1" applyFill="1" applyBorder="1" applyAlignment="1">
      <alignment horizontal="center" vertical="center" shrinkToFit="1"/>
    </xf>
    <xf numFmtId="178" fontId="3" fillId="0" borderId="2" xfId="224" applyNumberFormat="1" applyFont="1" applyFill="1" applyBorder="1" applyAlignment="1">
      <alignment horizontal="center" vertical="center"/>
    </xf>
    <xf numFmtId="0" fontId="2" fillId="0" borderId="2" xfId="61" applyFont="1" applyFill="1" applyBorder="1" applyAlignment="1">
      <alignment horizontal="center" vertical="center" shrinkToFit="1"/>
    </xf>
    <xf numFmtId="0" fontId="0" fillId="0" borderId="2" xfId="0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177" fontId="3" fillId="0" borderId="2" xfId="224" applyNumberFormat="1" applyFont="1" applyFill="1" applyBorder="1" applyAlignment="1">
      <alignment horizontal="center" vertical="center"/>
    </xf>
    <xf numFmtId="43" fontId="0" fillId="0" borderId="2" xfId="0" applyNumberFormat="1" applyFill="1" applyBorder="1" applyAlignment="1">
      <alignment vertical="center" shrinkToFit="1"/>
    </xf>
    <xf numFmtId="0" fontId="2" fillId="0" borderId="7" xfId="389" applyNumberFormat="1" applyFont="1" applyFill="1" applyBorder="1" applyAlignment="1">
      <alignment horizontal="center" vertical="center"/>
    </xf>
    <xf numFmtId="0" fontId="0" fillId="0" borderId="2" xfId="0" applyNumberFormat="1" applyFill="1" applyBorder="1">
      <alignment vertical="center"/>
    </xf>
    <xf numFmtId="0" fontId="7" fillId="0" borderId="0" xfId="0" applyNumberFormat="1" applyFont="1" applyFill="1">
      <alignment vertical="center"/>
    </xf>
    <xf numFmtId="0" fontId="8" fillId="0" borderId="0" xfId="0" applyFont="1" applyFill="1" applyAlignment="1">
      <alignment vertical="center"/>
    </xf>
    <xf numFmtId="185" fontId="3" fillId="0" borderId="0" xfId="0" applyNumberFormat="1" applyFont="1" applyFill="1" applyAlignment="1">
      <alignment horizontal="center" vertical="center"/>
    </xf>
    <xf numFmtId="0" fontId="2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4" fontId="8" fillId="0" borderId="0" xfId="0" applyNumberFormat="1" applyFont="1">
      <alignment vertical="center"/>
    </xf>
    <xf numFmtId="0" fontId="2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4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2" xfId="111" applyNumberFormat="1" applyFont="1" applyFill="1" applyBorder="1" applyAlignment="1">
      <alignment horizontal="center" vertical="center"/>
    </xf>
    <xf numFmtId="43" fontId="3" fillId="0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0" fontId="13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79" fontId="7" fillId="0" borderId="2" xfId="24" applyNumberFormat="1" applyFont="1" applyFill="1" applyBorder="1" applyAlignment="1">
      <alignment horizontal="center" vertical="center"/>
    </xf>
    <xf numFmtId="179" fontId="0" fillId="0" borderId="2" xfId="24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3" fontId="3" fillId="0" borderId="2" xfId="24" applyFont="1" applyBorder="1" applyAlignment="1">
      <alignment horizontal="center" vertical="center"/>
    </xf>
    <xf numFmtId="186" fontId="3" fillId="0" borderId="2" xfId="111" applyNumberFormat="1" applyFont="1" applyBorder="1" applyAlignment="1">
      <alignment horizontal="center" vertical="center"/>
    </xf>
    <xf numFmtId="179" fontId="7" fillId="0" borderId="2" xfId="24" applyNumberFormat="1" applyFont="1" applyFill="1" applyBorder="1">
      <alignment vertical="center"/>
    </xf>
    <xf numFmtId="179" fontId="11" fillId="0" borderId="2" xfId="24" applyNumberFormat="1" applyFont="1" applyFill="1" applyBorder="1" applyAlignment="1">
      <alignment horizontal="center" vertical="center"/>
    </xf>
    <xf numFmtId="179" fontId="0" fillId="0" borderId="2" xfId="24" applyNumberFormat="1" applyFont="1" applyFill="1" applyBorder="1">
      <alignment vertical="center"/>
    </xf>
    <xf numFmtId="177" fontId="3" fillId="0" borderId="2" xfId="111" applyNumberFormat="1" applyFont="1" applyBorder="1" applyAlignment="1">
      <alignment horizontal="center" vertical="center"/>
    </xf>
    <xf numFmtId="0" fontId="2" fillId="0" borderId="2" xfId="618" applyFont="1" applyFill="1" applyBorder="1" applyAlignment="1">
      <alignment horizontal="center" vertical="center" shrinkToFit="1"/>
    </xf>
    <xf numFmtId="14" fontId="2" fillId="0" borderId="2" xfId="618" applyNumberFormat="1" applyFont="1" applyFill="1" applyBorder="1" applyAlignment="1">
      <alignment horizontal="center" vertical="center"/>
    </xf>
    <xf numFmtId="43" fontId="10" fillId="0" borderId="2" xfId="24" applyFont="1" applyFill="1" applyBorder="1" applyAlignment="1">
      <alignment horizontal="center" vertical="center"/>
    </xf>
    <xf numFmtId="14" fontId="3" fillId="0" borderId="2" xfId="61" applyNumberFormat="1" applyFont="1" applyFill="1" applyBorder="1" applyAlignment="1">
      <alignment horizontal="center" vertical="center"/>
    </xf>
    <xf numFmtId="43" fontId="3" fillId="0" borderId="2" xfId="0" applyNumberFormat="1" applyFont="1" applyFill="1" applyBorder="1" applyAlignment="1">
      <alignment vertical="center" shrinkToFit="1"/>
    </xf>
    <xf numFmtId="43" fontId="3" fillId="0" borderId="2" xfId="0" applyNumberFormat="1" applyFont="1" applyFill="1" applyBorder="1" applyAlignment="1">
      <alignment horizontal="center" vertical="center" shrinkToFit="1"/>
    </xf>
    <xf numFmtId="179" fontId="3" fillId="0" borderId="2" xfId="0" applyNumberFormat="1" applyFont="1" applyFill="1" applyBorder="1" applyAlignment="1">
      <alignment horizontal="center" vertical="center" shrinkToFit="1"/>
    </xf>
    <xf numFmtId="178" fontId="2" fillId="0" borderId="2" xfId="389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shrinkToFit="1"/>
    </xf>
    <xf numFmtId="0" fontId="3" fillId="0" borderId="2" xfId="224" applyFont="1" applyFill="1" applyBorder="1" applyAlignment="1">
      <alignment horizontal="center" vertical="center" wrapText="1" shrinkToFit="1"/>
    </xf>
    <xf numFmtId="14" fontId="2" fillId="0" borderId="2" xfId="61" applyNumberFormat="1" applyFont="1" applyFill="1" applyBorder="1" applyAlignment="1">
      <alignment horizontal="center" vertical="center"/>
    </xf>
    <xf numFmtId="0" fontId="2" fillId="0" borderId="2" xfId="665" applyFont="1" applyFill="1" applyBorder="1" applyAlignment="1">
      <alignment horizontal="center" vertical="center"/>
    </xf>
    <xf numFmtId="0" fontId="3" fillId="0" borderId="2" xfId="224" applyFont="1" applyFill="1" applyBorder="1" applyAlignment="1">
      <alignment horizontal="center" vertical="center" shrinkToFit="1"/>
    </xf>
    <xf numFmtId="184" fontId="2" fillId="0" borderId="2" xfId="61" applyNumberFormat="1" applyFont="1" applyFill="1" applyBorder="1" applyAlignment="1">
      <alignment horizontal="center" vertical="center"/>
    </xf>
    <xf numFmtId="0" fontId="2" fillId="0" borderId="3" xfId="61" applyFont="1" applyFill="1" applyBorder="1" applyAlignment="1">
      <alignment horizontal="center" vertical="center" shrinkToFit="1"/>
    </xf>
    <xf numFmtId="14" fontId="2" fillId="0" borderId="2" xfId="665" applyNumberFormat="1" applyFont="1" applyFill="1" applyBorder="1" applyAlignment="1">
      <alignment horizontal="center" vertical="center"/>
    </xf>
    <xf numFmtId="176" fontId="2" fillId="0" borderId="2" xfId="389" applyNumberFormat="1" applyFont="1" applyFill="1" applyBorder="1" applyAlignment="1">
      <alignment horizontal="center" vertical="center" shrinkToFit="1"/>
    </xf>
    <xf numFmtId="177" fontId="2" fillId="0" borderId="2" xfId="61" applyNumberFormat="1" applyFont="1" applyFill="1" applyBorder="1" applyAlignment="1">
      <alignment horizontal="center" vertical="center"/>
    </xf>
    <xf numFmtId="14" fontId="3" fillId="0" borderId="2" xfId="664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43" fontId="2" fillId="0" borderId="2" xfId="867" applyFont="1" applyFill="1" applyBorder="1" applyAlignment="1">
      <alignment horizontal="center" vertical="center" shrinkToFit="1"/>
    </xf>
    <xf numFmtId="177" fontId="3" fillId="0" borderId="2" xfId="661" applyNumberFormat="1" applyFont="1" applyFill="1" applyBorder="1" applyAlignment="1">
      <alignment horizontal="center" vertical="center"/>
    </xf>
    <xf numFmtId="184" fontId="2" fillId="0" borderId="2" xfId="0" applyNumberFormat="1" applyFont="1" applyFill="1" applyBorder="1" applyAlignment="1">
      <alignment horizontal="center" vertical="center" wrapText="1"/>
    </xf>
    <xf numFmtId="177" fontId="2" fillId="0" borderId="2" xfId="665" applyNumberFormat="1" applyFont="1" applyFill="1" applyBorder="1" applyAlignment="1">
      <alignment horizontal="center" vertical="center"/>
    </xf>
    <xf numFmtId="0" fontId="0" fillId="0" borderId="0" xfId="463" applyFont="1" applyFill="1">
      <alignment vertical="center"/>
    </xf>
    <xf numFmtId="0" fontId="0" fillId="0" borderId="0" xfId="463" applyFont="1">
      <alignment vertical="center"/>
    </xf>
    <xf numFmtId="0" fontId="7" fillId="0" borderId="0" xfId="463" applyFont="1">
      <alignment vertical="center"/>
    </xf>
    <xf numFmtId="0" fontId="8" fillId="0" borderId="0" xfId="463" applyFont="1">
      <alignment vertical="center"/>
    </xf>
    <xf numFmtId="179" fontId="8" fillId="0" borderId="0" xfId="463" applyNumberFormat="1" applyFont="1">
      <alignment vertical="center"/>
    </xf>
    <xf numFmtId="0" fontId="1" fillId="0" borderId="1" xfId="463" applyFont="1" applyBorder="1" applyAlignment="1">
      <alignment horizontal="center" vertical="center"/>
    </xf>
    <xf numFmtId="0" fontId="22" fillId="0" borderId="8" xfId="463" applyFont="1" applyFill="1" applyBorder="1" applyAlignment="1">
      <alignment horizontal="center" vertical="center"/>
    </xf>
    <xf numFmtId="179" fontId="1" fillId="0" borderId="8" xfId="575" applyNumberFormat="1" applyFont="1" applyFill="1" applyBorder="1" applyAlignment="1">
      <alignment horizontal="center" vertical="center"/>
    </xf>
    <xf numFmtId="179" fontId="1" fillId="0" borderId="5" xfId="575" applyNumberFormat="1" applyFont="1" applyFill="1" applyBorder="1" applyAlignment="1">
      <alignment horizontal="center" vertical="center"/>
    </xf>
    <xf numFmtId="179" fontId="1" fillId="0" borderId="6" xfId="575" applyNumberFormat="1" applyFont="1" applyFill="1" applyBorder="1" applyAlignment="1">
      <alignment horizontal="center" vertical="center"/>
    </xf>
    <xf numFmtId="179" fontId="1" fillId="0" borderId="7" xfId="575" applyNumberFormat="1" applyFont="1" applyFill="1" applyBorder="1" applyAlignment="1">
      <alignment horizontal="center" vertical="center"/>
    </xf>
    <xf numFmtId="0" fontId="22" fillId="0" borderId="4" xfId="463" applyFont="1" applyFill="1" applyBorder="1" applyAlignment="1">
      <alignment horizontal="center" vertical="center"/>
    </xf>
    <xf numFmtId="179" fontId="1" fillId="0" borderId="4" xfId="575" applyNumberFormat="1" applyFont="1" applyFill="1" applyBorder="1" applyAlignment="1">
      <alignment horizontal="center" vertical="center"/>
    </xf>
    <xf numFmtId="179" fontId="1" fillId="0" borderId="2" xfId="575" applyNumberFormat="1" applyFont="1" applyFill="1" applyBorder="1" applyAlignment="1">
      <alignment horizontal="center" vertical="center" wrapText="1"/>
    </xf>
    <xf numFmtId="0" fontId="1" fillId="0" borderId="2" xfId="463" applyFont="1" applyFill="1" applyBorder="1" applyAlignment="1">
      <alignment horizontal="center" vertical="center"/>
    </xf>
    <xf numFmtId="0" fontId="17" fillId="0" borderId="2" xfId="463" applyFont="1" applyFill="1" applyBorder="1" applyAlignment="1">
      <alignment horizontal="center" vertical="center"/>
    </xf>
    <xf numFmtId="179" fontId="0" fillId="0" borderId="2" xfId="575" applyNumberFormat="1" applyFont="1" applyBorder="1">
      <alignment vertical="center"/>
    </xf>
    <xf numFmtId="179" fontId="0" fillId="0" borderId="2" xfId="463" applyNumberFormat="1" applyFont="1" applyBorder="1">
      <alignment vertical="center"/>
    </xf>
    <xf numFmtId="179" fontId="0" fillId="0" borderId="2" xfId="575" applyNumberFormat="1" applyFont="1" applyFill="1" applyBorder="1">
      <alignment vertical="center"/>
    </xf>
    <xf numFmtId="179" fontId="0" fillId="0" borderId="2" xfId="463" applyNumberFormat="1" applyFont="1" applyFill="1" applyBorder="1">
      <alignment vertical="center"/>
    </xf>
    <xf numFmtId="0" fontId="0" fillId="0" borderId="2" xfId="463" applyFont="1" applyBorder="1">
      <alignment vertical="center"/>
    </xf>
    <xf numFmtId="0" fontId="22" fillId="0" borderId="2" xfId="463" applyFont="1" applyFill="1" applyBorder="1" applyAlignment="1">
      <alignment horizontal="center" vertical="center"/>
    </xf>
    <xf numFmtId="179" fontId="17" fillId="0" borderId="2" xfId="463" applyNumberFormat="1" applyFont="1" applyFill="1" applyBorder="1" applyAlignment="1">
      <alignment horizontal="center" vertical="center"/>
    </xf>
    <xf numFmtId="179" fontId="7" fillId="0" borderId="0" xfId="463" applyNumberFormat="1" applyFont="1">
      <alignment vertical="center"/>
    </xf>
    <xf numFmtId="0" fontId="7" fillId="0" borderId="0" xfId="463" applyFont="1" applyFill="1">
      <alignment vertical="center"/>
    </xf>
    <xf numFmtId="0" fontId="8" fillId="0" borderId="0" xfId="463" applyFont="1" applyFill="1">
      <alignment vertical="center"/>
    </xf>
    <xf numFmtId="179" fontId="8" fillId="0" borderId="0" xfId="463" applyNumberFormat="1" applyFont="1" applyFill="1">
      <alignment vertical="center"/>
    </xf>
    <xf numFmtId="0" fontId="8" fillId="0" borderId="0" xfId="463" applyFont="1" applyFill="1" applyAlignment="1">
      <alignment horizontal="center" vertical="center"/>
    </xf>
    <xf numFmtId="179" fontId="8" fillId="0" borderId="0" xfId="575" applyNumberFormat="1" applyFont="1" applyFill="1" applyAlignment="1">
      <alignment horizontal="center" vertical="center"/>
    </xf>
    <xf numFmtId="0" fontId="23" fillId="0" borderId="0" xfId="463" applyFont="1" applyFill="1" applyBorder="1" applyAlignment="1">
      <alignment horizontal="center" vertical="center"/>
    </xf>
    <xf numFmtId="0" fontId="24" fillId="0" borderId="2" xfId="463" applyFont="1" applyFill="1" applyBorder="1" applyAlignment="1">
      <alignment horizontal="center" vertical="center"/>
    </xf>
    <xf numFmtId="179" fontId="23" fillId="0" borderId="2" xfId="575" applyNumberFormat="1" applyFont="1" applyFill="1" applyBorder="1" applyAlignment="1">
      <alignment horizontal="center" vertical="center"/>
    </xf>
    <xf numFmtId="179" fontId="24" fillId="0" borderId="2" xfId="463" applyNumberFormat="1" applyFont="1" applyFill="1" applyBorder="1" applyAlignment="1">
      <alignment horizontal="center" vertical="center"/>
    </xf>
    <xf numFmtId="179" fontId="23" fillId="0" borderId="2" xfId="575" applyNumberFormat="1" applyFont="1" applyFill="1" applyBorder="1" applyAlignment="1">
      <alignment horizontal="center" vertical="center" wrapText="1"/>
    </xf>
    <xf numFmtId="0" fontId="9" fillId="0" borderId="2" xfId="463" applyFont="1" applyFill="1" applyBorder="1" applyAlignment="1">
      <alignment horizontal="center" vertical="center"/>
    </xf>
    <xf numFmtId="179" fontId="9" fillId="0" borderId="2" xfId="463" applyNumberFormat="1" applyFont="1" applyFill="1" applyBorder="1" applyAlignment="1">
      <alignment horizontal="center" vertical="center"/>
    </xf>
    <xf numFmtId="179" fontId="8" fillId="0" borderId="2" xfId="575" applyNumberFormat="1" applyFont="1" applyFill="1" applyBorder="1">
      <alignment vertical="center"/>
    </xf>
    <xf numFmtId="179" fontId="8" fillId="0" borderId="2" xfId="575" applyNumberFormat="1" applyFont="1" applyFill="1" applyBorder="1" applyAlignment="1">
      <alignment horizontal="right" vertical="center"/>
    </xf>
    <xf numFmtId="0" fontId="7" fillId="0" borderId="2" xfId="463" applyFont="1" applyFill="1" applyBorder="1">
      <alignment vertical="center"/>
    </xf>
    <xf numFmtId="0" fontId="6" fillId="0" borderId="2" xfId="463" applyFont="1" applyFill="1" applyBorder="1" applyAlignment="1">
      <alignment horizontal="center" vertical="center"/>
    </xf>
    <xf numFmtId="179" fontId="6" fillId="0" borderId="2" xfId="463" applyNumberFormat="1" applyFont="1" applyFill="1" applyBorder="1" applyAlignment="1">
      <alignment horizontal="center" vertical="center"/>
    </xf>
    <xf numFmtId="179" fontId="7" fillId="0" borderId="0" xfId="463" applyNumberFormat="1" applyFont="1" applyFill="1">
      <alignment vertical="center"/>
    </xf>
    <xf numFmtId="43" fontId="25" fillId="0" borderId="0" xfId="463" applyNumberFormat="1" applyFont="1" applyFill="1">
      <alignment vertical="center"/>
    </xf>
    <xf numFmtId="179" fontId="8" fillId="0" borderId="2" xfId="575" applyNumberFormat="1" applyFont="1" applyFill="1" applyBorder="1" applyAlignment="1">
      <alignment horizontal="center" vertical="center" wrapText="1"/>
    </xf>
    <xf numFmtId="179" fontId="8" fillId="0" borderId="2" xfId="575" applyNumberFormat="1" applyFont="1" applyFill="1" applyBorder="1" applyAlignment="1">
      <alignment horizontal="center" vertical="center"/>
    </xf>
    <xf numFmtId="0" fontId="7" fillId="0" borderId="0" xfId="463" applyFont="1" applyFill="1" applyAlignment="1">
      <alignment horizontal="center" vertical="center"/>
    </xf>
    <xf numFmtId="179" fontId="7" fillId="0" borderId="0" xfId="575" applyNumberFormat="1" applyFont="1" applyFill="1" applyAlignment="1">
      <alignment horizontal="center" vertical="center"/>
    </xf>
    <xf numFmtId="43" fontId="26" fillId="0" borderId="0" xfId="24" applyFont="1" applyFill="1" applyAlignment="1">
      <alignment horizontal="center" vertical="center"/>
    </xf>
    <xf numFmtId="179" fontId="26" fillId="0" borderId="0" xfId="24" applyNumberFormat="1" applyFont="1" applyFill="1">
      <alignment vertical="center"/>
    </xf>
    <xf numFmtId="0" fontId="23" fillId="0" borderId="2" xfId="463" applyFont="1" applyFill="1" applyBorder="1" applyAlignment="1">
      <alignment horizontal="center" vertical="center" wrapText="1"/>
    </xf>
    <xf numFmtId="179" fontId="8" fillId="0" borderId="2" xfId="463" applyNumberFormat="1" applyFont="1" applyFill="1" applyBorder="1">
      <alignment vertical="center"/>
    </xf>
    <xf numFmtId="180" fontId="7" fillId="0" borderId="0" xfId="463" applyNumberFormat="1" applyFont="1" applyFill="1">
      <alignment vertical="center"/>
    </xf>
    <xf numFmtId="179" fontId="8" fillId="0" borderId="2" xfId="463" applyNumberFormat="1" applyFont="1" applyFill="1" applyBorder="1" applyAlignment="1">
      <alignment vertical="center" wrapText="1"/>
    </xf>
  </cellXfs>
  <cellStyles count="874">
    <cellStyle name="常规" xfId="0" builtinId="0"/>
    <cellStyle name="货币[0]" xfId="1" builtinId="7"/>
    <cellStyle name="常规 44" xfId="2"/>
    <cellStyle name="常规 39" xfId="3"/>
    <cellStyle name="货币" xfId="4" builtinId="4"/>
    <cellStyle name="常规 17 4 8" xfId="5"/>
    <cellStyle name="常规 2 2 4" xfId="6"/>
    <cellStyle name="20% - 强调文字颜色 3" xfId="7" builtinId="38"/>
    <cellStyle name="输入" xfId="8" builtinId="20"/>
    <cellStyle name="常规 21 2 3" xfId="9"/>
    <cellStyle name="常规 5 2 9" xfId="10"/>
    <cellStyle name="常规 10 3" xfId="11"/>
    <cellStyle name="常规 3 14" xfId="12"/>
    <cellStyle name="常规 11 2 2" xfId="13"/>
    <cellStyle name="常规 3 4 3" xfId="14"/>
    <cellStyle name="常规 2 26" xfId="15"/>
    <cellStyle name="常规 2 31" xfId="16"/>
    <cellStyle name="千位分隔[0]" xfId="17" builtinId="6"/>
    <cellStyle name="常规 28 8" xfId="18"/>
    <cellStyle name="常规 26 2" xfId="19"/>
    <cellStyle name="常规 31 2" xfId="20"/>
    <cellStyle name="40% - 强调文字颜色 3" xfId="21" builtinId="39"/>
    <cellStyle name="差_庙子沟信用社致富宝贷款统计表（2017新） (1) 3" xfId="22"/>
    <cellStyle name="差" xfId="23" builtinId="27"/>
    <cellStyle name="千位分隔" xfId="24" builtinId="3"/>
    <cellStyle name="常规 7 3" xfId="25"/>
    <cellStyle name="常规 6 14 3" xfId="26"/>
    <cellStyle name="60% - 强调文字颜色 3" xfId="27" builtinId="40"/>
    <cellStyle name="常规 4 13" xfId="28"/>
    <cellStyle name="常规 12 2 3" xfId="29"/>
    <cellStyle name="超链接" xfId="30" builtinId="8"/>
    <cellStyle name="常规 2 7 3" xfId="31"/>
    <cellStyle name="百分比" xfId="32" builtinId="5"/>
    <cellStyle name="已访问的超链接" xfId="33" builtinId="9"/>
    <cellStyle name="注释" xfId="34" builtinId="10"/>
    <cellStyle name="常规 95 2 2" xfId="35"/>
    <cellStyle name="常规 6 13" xfId="36"/>
    <cellStyle name="常规 6" xfId="37"/>
    <cellStyle name="常规 4 12 3" xfId="38"/>
    <cellStyle name="常规 12 2 2 3" xfId="39"/>
    <cellStyle name="60% - 强调文字颜色 2" xfId="40" builtinId="36"/>
    <cellStyle name="常规 4 12" xfId="41"/>
    <cellStyle name="常规 12 2 2" xfId="42"/>
    <cellStyle name="标题 4" xfId="43" builtinId="19"/>
    <cellStyle name="警告文本" xfId="44" builtinId="11"/>
    <cellStyle name="常规 6 5" xfId="45"/>
    <cellStyle name="常规 6 13 5" xfId="46"/>
    <cellStyle name="常规 4 2 2 3" xfId="47"/>
    <cellStyle name="标题" xfId="48" builtinId="15"/>
    <cellStyle name="解释性文本" xfId="49" builtinId="53"/>
    <cellStyle name="常规 12 3 5" xfId="50"/>
    <cellStyle name="常规 2 3 11" xfId="51"/>
    <cellStyle name="标题 1" xfId="52" builtinId="16"/>
    <cellStyle name="标题 2" xfId="53" builtinId="17"/>
    <cellStyle name="60% - 强调文字颜色 1" xfId="54" builtinId="32"/>
    <cellStyle name="常规 4 11" xfId="55"/>
    <cellStyle name="标题 3" xfId="56" builtinId="18"/>
    <cellStyle name="60% - 强调文字颜色 4" xfId="57" builtinId="44"/>
    <cellStyle name="常规 4 14" xfId="58"/>
    <cellStyle name="常规 12 2 4" xfId="59"/>
    <cellStyle name="输出" xfId="60" builtinId="21"/>
    <cellStyle name="常规 31" xfId="61"/>
    <cellStyle name="常规 26" xfId="62"/>
    <cellStyle name="计算" xfId="63" builtinId="22"/>
    <cellStyle name="常规 12 6 3" xfId="64"/>
    <cellStyle name="常规 2 10 9" xfId="65"/>
    <cellStyle name="常规 2 7 13" xfId="66"/>
    <cellStyle name="检查单元格" xfId="67" builtinId="23"/>
    <cellStyle name="常规 13 5" xfId="68"/>
    <cellStyle name="20% - 强调文字颜色 6" xfId="69" builtinId="50"/>
    <cellStyle name="常规 8 3" xfId="70"/>
    <cellStyle name="强调文字颜色 2" xfId="71" builtinId="33"/>
    <cellStyle name="常规 2 2 2 5" xfId="72"/>
    <cellStyle name="链接单元格" xfId="73" builtinId="24"/>
    <cellStyle name="汇总" xfId="74" builtinId="25"/>
    <cellStyle name="常规 15 8" xfId="75"/>
    <cellStyle name="好" xfId="76" builtinId="26"/>
    <cellStyle name="适中" xfId="77" builtinId="28"/>
    <cellStyle name="20% - 强调文字颜色 5" xfId="78" builtinId="46"/>
    <cellStyle name="常规 8 2" xfId="79"/>
    <cellStyle name="强调文字颜色 1" xfId="80" builtinId="29"/>
    <cellStyle name="常规 2 2 2 4" xfId="81"/>
    <cellStyle name="20% - 强调文字颜色 1" xfId="82" builtinId="30"/>
    <cellStyle name="40% - 强调文字颜色 1" xfId="83" builtinId="31"/>
    <cellStyle name="常规 2 6 8" xfId="84"/>
    <cellStyle name="20% - 强调文字颜色 2" xfId="85" builtinId="34"/>
    <cellStyle name="40% - 强调文字颜色 2" xfId="86" builtinId="35"/>
    <cellStyle name="常规 2 6 9" xfId="87"/>
    <cellStyle name="强调文字颜色 3" xfId="88" builtinId="37"/>
    <cellStyle name="常规 2 2 2 6" xfId="89"/>
    <cellStyle name="强调文字颜色 4" xfId="90" builtinId="41"/>
    <cellStyle name="常规 2 2 2 7" xfId="91"/>
    <cellStyle name="20% - 强调文字颜色 4" xfId="92" builtinId="42"/>
    <cellStyle name="40% - 强调文字颜色 4" xfId="93" builtinId="43"/>
    <cellStyle name="常规 11 10" xfId="94"/>
    <cellStyle name="常规 26 3" xfId="95"/>
    <cellStyle name="强调文字颜色 5" xfId="96" builtinId="45"/>
    <cellStyle name="常规 2 2 2 8" xfId="97"/>
    <cellStyle name="40% - 强调文字颜色 5" xfId="98" builtinId="47"/>
    <cellStyle name="常规 11 11" xfId="99"/>
    <cellStyle name="常规 26 4" xfId="100"/>
    <cellStyle name="60% - 强调文字颜色 5" xfId="101" builtinId="48"/>
    <cellStyle name="常规 4 20" xfId="102"/>
    <cellStyle name="常规 4 15" xfId="103"/>
    <cellStyle name="常规 12 2 5" xfId="104"/>
    <cellStyle name="强调文字颜色 6" xfId="105" builtinId="49"/>
    <cellStyle name="40% - 强调文字颜色 6" xfId="106" builtinId="51"/>
    <cellStyle name="常规 26 5" xfId="107"/>
    <cellStyle name="60% - 强调文字颜色 6" xfId="108" builtinId="52"/>
    <cellStyle name="常规 4 16" xfId="109"/>
    <cellStyle name="常规 12 2 6" xfId="110"/>
    <cellStyle name="百分比 2" xfId="111"/>
    <cellStyle name="常规 5 4 3" xfId="112"/>
    <cellStyle name="常规 11 2 2 2" xfId="113"/>
    <cellStyle name="常规 16 2" xfId="114"/>
    <cellStyle name="常规 21 2" xfId="115"/>
    <cellStyle name="常规 10" xfId="116"/>
    <cellStyle name="常规 16 2 2" xfId="117"/>
    <cellStyle name="常规 21 2 2" xfId="118"/>
    <cellStyle name="常规 5 2 8" xfId="119"/>
    <cellStyle name="常规 10 2" xfId="120"/>
    <cellStyle name="Normal" xfId="121"/>
    <cellStyle name="常规 2 17 3" xfId="122"/>
    <cellStyle name="常规 28 7" xfId="123"/>
    <cellStyle name="常规 3 4 2" xfId="124"/>
    <cellStyle name="常规 2 25" xfId="125"/>
    <cellStyle name="常规 2 30" xfId="126"/>
    <cellStyle name="常规 2 2 5 3" xfId="127"/>
    <cellStyle name="差_庙子沟信用社致富宝贷款统计表（2017新） (1) 3 2" xfId="128"/>
    <cellStyle name="差_庙子沟信用社致富宝贷款统计表（2017新） (1) 3 2 2" xfId="129"/>
    <cellStyle name="常规 21 2 4" xfId="130"/>
    <cellStyle name="常规 10 4" xfId="131"/>
    <cellStyle name="常规 17 10" xfId="132"/>
    <cellStyle name="常规 16 3" xfId="133"/>
    <cellStyle name="常规 21 3" xfId="134"/>
    <cellStyle name="常规 11" xfId="135"/>
    <cellStyle name="常规 11 2" xfId="136"/>
    <cellStyle name="常规 5 4 4" xfId="137"/>
    <cellStyle name="常规 11 2 2 3" xfId="138"/>
    <cellStyle name="常规 5 4 5" xfId="139"/>
    <cellStyle name="常规 11 2 2 4" xfId="140"/>
    <cellStyle name="常规 5 4 6" xfId="141"/>
    <cellStyle name="常规 11 2 2 5" xfId="142"/>
    <cellStyle name="常规 5 4 7" xfId="143"/>
    <cellStyle name="常规 11 2 2 6" xfId="144"/>
    <cellStyle name="常规 11 2 3" xfId="145"/>
    <cellStyle name="常规 11 2 4" xfId="146"/>
    <cellStyle name="常规 11 2 5" xfId="147"/>
    <cellStyle name="常规 2 6 10" xfId="148"/>
    <cellStyle name="常规 11 2 6" xfId="149"/>
    <cellStyle name="常规 2 6 11" xfId="150"/>
    <cellStyle name="常规 11 2 7" xfId="151"/>
    <cellStyle name="常规 2 6 12" xfId="152"/>
    <cellStyle name="常规 11 2 8" xfId="153"/>
    <cellStyle name="常规 2 6 13" xfId="154"/>
    <cellStyle name="常规 87 2" xfId="155"/>
    <cellStyle name="常规 11 3" xfId="156"/>
    <cellStyle name="常规 11 4" xfId="157"/>
    <cellStyle name="常规 11 5" xfId="158"/>
    <cellStyle name="常规 11 6" xfId="159"/>
    <cellStyle name="常规 11 7" xfId="160"/>
    <cellStyle name="常规 11 8" xfId="161"/>
    <cellStyle name="常规 78 2 2" xfId="162"/>
    <cellStyle name="常规 11 9" xfId="163"/>
    <cellStyle name="常规 15 2 2" xfId="164"/>
    <cellStyle name="常规 4 2 8" xfId="165"/>
    <cellStyle name="常规 110" xfId="166"/>
    <cellStyle name="常规 16 4" xfId="167"/>
    <cellStyle name="常规 21 4" xfId="168"/>
    <cellStyle name="常规 12" xfId="169"/>
    <cellStyle name="常规 12 10" xfId="170"/>
    <cellStyle name="常规 12 11" xfId="171"/>
    <cellStyle name="常规 12 12" xfId="172"/>
    <cellStyle name="常规 12 13" xfId="173"/>
    <cellStyle name="常规 5 4 8" xfId="174"/>
    <cellStyle name="常规 12 2" xfId="175"/>
    <cellStyle name="常规 6 12" xfId="176"/>
    <cellStyle name="常规 5" xfId="177"/>
    <cellStyle name="常规 4 12 2" xfId="178"/>
    <cellStyle name="常规 12 2 2 2" xfId="179"/>
    <cellStyle name="常规 7" xfId="180"/>
    <cellStyle name="常规 6 14" xfId="181"/>
    <cellStyle name="常规 4 12 4" xfId="182"/>
    <cellStyle name="常规 12 2 2 4" xfId="183"/>
    <cellStyle name="常规 8" xfId="184"/>
    <cellStyle name="常规 6 20" xfId="185"/>
    <cellStyle name="常规 6 15" xfId="186"/>
    <cellStyle name="常规 4 12 5" xfId="187"/>
    <cellStyle name="常规 12 2 2 5" xfId="188"/>
    <cellStyle name="常规 9" xfId="189"/>
    <cellStyle name="常规 6 16" xfId="190"/>
    <cellStyle name="常规 4 12 6" xfId="191"/>
    <cellStyle name="常规 12 2 2 6" xfId="192"/>
    <cellStyle name="常规 4 17" xfId="193"/>
    <cellStyle name="常规 12 2 7" xfId="194"/>
    <cellStyle name="常规 4 18" xfId="195"/>
    <cellStyle name="常规 12 2 8" xfId="196"/>
    <cellStyle name="常规 88 2" xfId="197"/>
    <cellStyle name="常规 12 3" xfId="198"/>
    <cellStyle name="常规 88 2 2" xfId="199"/>
    <cellStyle name="常规 12 3 2" xfId="200"/>
    <cellStyle name="常规 5 4 2 3" xfId="201"/>
    <cellStyle name="常规 12 3 2 2" xfId="202"/>
    <cellStyle name="常规 5 4 2 4" xfId="203"/>
    <cellStyle name="常规 12 3 2 3" xfId="204"/>
    <cellStyle name="常规 5 4 2 5" xfId="205"/>
    <cellStyle name="常规 12 3 2 4" xfId="206"/>
    <cellStyle name="常规 2 2 2 2" xfId="207"/>
    <cellStyle name="常规 12 3 3" xfId="208"/>
    <cellStyle name="常规 12 3 4" xfId="209"/>
    <cellStyle name="常规 2 3 10" xfId="210"/>
    <cellStyle name="常规 12 4" xfId="211"/>
    <cellStyle name="常规 8 17" xfId="212"/>
    <cellStyle name="常规 26 2 2" xfId="213"/>
    <cellStyle name="常规 12 5" xfId="214"/>
    <cellStyle name="常规 12 5 2" xfId="215"/>
    <cellStyle name="常规 12 5 3" xfId="216"/>
    <cellStyle name="常规 12 5 4" xfId="217"/>
    <cellStyle name="常规 12 5 5" xfId="218"/>
    <cellStyle name="常规 17 3 2" xfId="219"/>
    <cellStyle name="常规 12 5 6" xfId="220"/>
    <cellStyle name="常规 17 3 3" xfId="221"/>
    <cellStyle name="常规 2 4 2 2" xfId="222"/>
    <cellStyle name="常规 12 6" xfId="223"/>
    <cellStyle name="常规 30" xfId="224"/>
    <cellStyle name="常规 25" xfId="225"/>
    <cellStyle name="常规 12 6 2" xfId="226"/>
    <cellStyle name="常规 2 10 8" xfId="227"/>
    <cellStyle name="常规 12 7" xfId="228"/>
    <cellStyle name="常规 12 8" xfId="229"/>
    <cellStyle name="常规 12 9" xfId="230"/>
    <cellStyle name="常规 16 5" xfId="231"/>
    <cellStyle name="常规 21 5" xfId="232"/>
    <cellStyle name="常规 13" xfId="233"/>
    <cellStyle name="常规 8 12 6" xfId="234"/>
    <cellStyle name="常规 13 10" xfId="235"/>
    <cellStyle name="常规 13 11" xfId="236"/>
    <cellStyle name="常规 13 12" xfId="237"/>
    <cellStyle name="常规 2 7 10" xfId="238"/>
    <cellStyle name="常规 13 2" xfId="239"/>
    <cellStyle name="常规 2 7 11" xfId="240"/>
    <cellStyle name="常规 94 2" xfId="241"/>
    <cellStyle name="常规 13 3" xfId="242"/>
    <cellStyle name="常规 2 3 8" xfId="243"/>
    <cellStyle name="常规 94 2 2" xfId="244"/>
    <cellStyle name="常规 5 2 2 4" xfId="245"/>
    <cellStyle name="常规 13 3 2" xfId="246"/>
    <cellStyle name="常规 13 3 2 2" xfId="247"/>
    <cellStyle name="常规 17 3" xfId="248"/>
    <cellStyle name="常规 22 3" xfId="249"/>
    <cellStyle name="常规 2 3 9" xfId="250"/>
    <cellStyle name="常规 5 2 2 5" xfId="251"/>
    <cellStyle name="常规 13 3 3" xfId="252"/>
    <cellStyle name="常规 18 2" xfId="253"/>
    <cellStyle name="常规 23 2" xfId="254"/>
    <cellStyle name="常规 5 2 2 6" xfId="255"/>
    <cellStyle name="常规 13 3 4" xfId="256"/>
    <cellStyle name="常规 2 8 10" xfId="257"/>
    <cellStyle name="常规 5 2 2 7" xfId="258"/>
    <cellStyle name="常规 13 3 5" xfId="259"/>
    <cellStyle name="常规 2 8 11" xfId="260"/>
    <cellStyle name="常规 18 3" xfId="261"/>
    <cellStyle name="常规 5 2 2 8" xfId="262"/>
    <cellStyle name="常规 13 3 6" xfId="263"/>
    <cellStyle name="常规 2 8 12" xfId="264"/>
    <cellStyle name="常规 18 4" xfId="265"/>
    <cellStyle name="常规 13 3 7" xfId="266"/>
    <cellStyle name="常规 2 8 13" xfId="267"/>
    <cellStyle name="常规 18 5" xfId="268"/>
    <cellStyle name="常规 18 6" xfId="269"/>
    <cellStyle name="常规 13 3 8" xfId="270"/>
    <cellStyle name="常规 2 7 12" xfId="271"/>
    <cellStyle name="常规 13 4" xfId="272"/>
    <cellStyle name="常规 7 2 5" xfId="273"/>
    <cellStyle name="常规 2 4 8" xfId="274"/>
    <cellStyle name="常规 13 4 2" xfId="275"/>
    <cellStyle name="常规 2 2 2 2 6" xfId="276"/>
    <cellStyle name="常规 13 4 2 2" xfId="277"/>
    <cellStyle name="常规 7 2 6" xfId="278"/>
    <cellStyle name="常规 2 4 9" xfId="279"/>
    <cellStyle name="常规 13 4 3" xfId="280"/>
    <cellStyle name="常规 7 2 7" xfId="281"/>
    <cellStyle name="常规 24 2" xfId="282"/>
    <cellStyle name="常规 13 4 4" xfId="283"/>
    <cellStyle name="常规 7 2 8" xfId="284"/>
    <cellStyle name="常规 24 3" xfId="285"/>
    <cellStyle name="常规 13 4 5" xfId="286"/>
    <cellStyle name="常规 18 2 2" xfId="287"/>
    <cellStyle name="常规 23 2 2" xfId="288"/>
    <cellStyle name="常规 24 4" xfId="289"/>
    <cellStyle name="常规 13 4 6" xfId="290"/>
    <cellStyle name="常规 18 2 3" xfId="291"/>
    <cellStyle name="常规 13 4 7" xfId="292"/>
    <cellStyle name="常规 18 2 4" xfId="293"/>
    <cellStyle name="常规 13 4 8" xfId="294"/>
    <cellStyle name="常规 18 2 5" xfId="295"/>
    <cellStyle name="常规 13 6" xfId="296"/>
    <cellStyle name="常规 13 7" xfId="297"/>
    <cellStyle name="常规 13 8" xfId="298"/>
    <cellStyle name="常规 13 9" xfId="299"/>
    <cellStyle name="常规 16 6" xfId="300"/>
    <cellStyle name="常规 2 10 2" xfId="301"/>
    <cellStyle name="常规 21 6" xfId="302"/>
    <cellStyle name="常规 14" xfId="303"/>
    <cellStyle name="常规 2 10 2 2" xfId="304"/>
    <cellStyle name="常规 14 2" xfId="305"/>
    <cellStyle name="常规 14 2 3" xfId="306"/>
    <cellStyle name="常规 95 2" xfId="307"/>
    <cellStyle name="常规 14 3" xfId="308"/>
    <cellStyle name="常规 14 4" xfId="309"/>
    <cellStyle name="常规 16 7" xfId="310"/>
    <cellStyle name="常规 2 10 3" xfId="311"/>
    <cellStyle name="常规 21 7" xfId="312"/>
    <cellStyle name="常规 15" xfId="313"/>
    <cellStyle name="常规 20" xfId="314"/>
    <cellStyle name="常规 2 4 7 2" xfId="315"/>
    <cellStyle name="常规 15 10" xfId="316"/>
    <cellStyle name="常规 2 4 7 3" xfId="317"/>
    <cellStyle name="常规 71 2 2" xfId="318"/>
    <cellStyle name="常规 15 11" xfId="319"/>
    <cellStyle name="常规 2 4 7 4" xfId="320"/>
    <cellStyle name="常规 15 12" xfId="321"/>
    <cellStyle name="常规 2 4 7 5" xfId="322"/>
    <cellStyle name="常规 2 6 2" xfId="323"/>
    <cellStyle name="常规 15 13" xfId="324"/>
    <cellStyle name="常规 5 2 14" xfId="325"/>
    <cellStyle name="常规 15 2" xfId="326"/>
    <cellStyle name="常规 20 2" xfId="327"/>
    <cellStyle name="常规 5 2 2 2 2" xfId="328"/>
    <cellStyle name="常规 5 2 15" xfId="329"/>
    <cellStyle name="常规 15 3" xfId="330"/>
    <cellStyle name="常规 20 3" xfId="331"/>
    <cellStyle name="常规 5 2 2 2 3" xfId="332"/>
    <cellStyle name="常规 5 2 16" xfId="333"/>
    <cellStyle name="常规 15 4" xfId="334"/>
    <cellStyle name="常规 18 10" xfId="335"/>
    <cellStyle name="常规 5 2 2 2 4" xfId="336"/>
    <cellStyle name="常规 5 2 17" xfId="337"/>
    <cellStyle name="常规 15 5" xfId="338"/>
    <cellStyle name="常规 18 11" xfId="339"/>
    <cellStyle name="常规 5 2 2 2 5" xfId="340"/>
    <cellStyle name="常规 5 2 18" xfId="341"/>
    <cellStyle name="常规 15 6" xfId="342"/>
    <cellStyle name="常规 18 12" xfId="343"/>
    <cellStyle name="常规 5 2 2 2 6" xfId="344"/>
    <cellStyle name="常规 5 2 19" xfId="345"/>
    <cellStyle name="常规 15 7" xfId="346"/>
    <cellStyle name="常规 15 9" xfId="347"/>
    <cellStyle name="常规 16 8" xfId="348"/>
    <cellStyle name="常规 2 10 4" xfId="349"/>
    <cellStyle name="常规 21 8" xfId="350"/>
    <cellStyle name="常规 16" xfId="351"/>
    <cellStyle name="常规 21" xfId="352"/>
    <cellStyle name="常规 16 10" xfId="353"/>
    <cellStyle name="常规 21 10" xfId="354"/>
    <cellStyle name="常规 16 11" xfId="355"/>
    <cellStyle name="常规 21 11" xfId="356"/>
    <cellStyle name="常规 16 12" xfId="357"/>
    <cellStyle name="常规 4 3" xfId="358"/>
    <cellStyle name="常规 29 2 2" xfId="359"/>
    <cellStyle name="常规 16 13" xfId="360"/>
    <cellStyle name="常规 17" xfId="361"/>
    <cellStyle name="常规 22" xfId="362"/>
    <cellStyle name="常规 16 9" xfId="363"/>
    <cellStyle name="常规 2 10 5" xfId="364"/>
    <cellStyle name="常规 21 9" xfId="365"/>
    <cellStyle name="常规 17 11" xfId="366"/>
    <cellStyle name="常规 17 12" xfId="367"/>
    <cellStyle name="常规 17 13" xfId="368"/>
    <cellStyle name="常规 17 2" xfId="369"/>
    <cellStyle name="常规 22 2" xfId="370"/>
    <cellStyle name="常规 17 2 2" xfId="371"/>
    <cellStyle name="常规 17 3 2 2" xfId="372"/>
    <cellStyle name="常规 2 4 10" xfId="373"/>
    <cellStyle name="常规 17 3 4" xfId="374"/>
    <cellStyle name="常规 2 4 2 3" xfId="375"/>
    <cellStyle name="常规 17 3 5" xfId="376"/>
    <cellStyle name="常规 2 4 2 4" xfId="377"/>
    <cellStyle name="常规 17 3 6" xfId="378"/>
    <cellStyle name="常规 2 4 2 5" xfId="379"/>
    <cellStyle name="常规 17 3 7" xfId="380"/>
    <cellStyle name="常规 2 4 2 6" xfId="381"/>
    <cellStyle name="常规 17 3 8" xfId="382"/>
    <cellStyle name="常规 2 4 2 7" xfId="383"/>
    <cellStyle name="常规 17 4" xfId="384"/>
    <cellStyle name="常规 33" xfId="385"/>
    <cellStyle name="常规 28" xfId="386"/>
    <cellStyle name="常规 17 4 2" xfId="387"/>
    <cellStyle name="常规 33 2" xfId="388"/>
    <cellStyle name="常规 28 2" xfId="389"/>
    <cellStyle name="常规 17 4 2 2" xfId="390"/>
    <cellStyle name="常规 2 15" xfId="391"/>
    <cellStyle name="常规 2 20" xfId="392"/>
    <cellStyle name="常规 2 9 10" xfId="393"/>
    <cellStyle name="常规 34" xfId="394"/>
    <cellStyle name="常规 29" xfId="395"/>
    <cellStyle name="常规 17 4 3" xfId="396"/>
    <cellStyle name="常规 17 4 4" xfId="397"/>
    <cellStyle name="常规 17 4 5" xfId="398"/>
    <cellStyle name="常规 17 4 6" xfId="399"/>
    <cellStyle name="常规 2 2 2" xfId="400"/>
    <cellStyle name="常规 17 4 7" xfId="401"/>
    <cellStyle name="常规 2 2 3" xfId="402"/>
    <cellStyle name="常规 17 5" xfId="403"/>
    <cellStyle name="常规 17 6" xfId="404"/>
    <cellStyle name="常规 2 11 2" xfId="405"/>
    <cellStyle name="常规 17 7" xfId="406"/>
    <cellStyle name="常规 2 11 3" xfId="407"/>
    <cellStyle name="常规 17 8" xfId="408"/>
    <cellStyle name="常规 2 11 4" xfId="409"/>
    <cellStyle name="常规 17 9" xfId="410"/>
    <cellStyle name="常规 2 11 5" xfId="411"/>
    <cellStyle name="常规 7 12" xfId="412"/>
    <cellStyle name="常规 176" xfId="413"/>
    <cellStyle name="常规 18" xfId="414"/>
    <cellStyle name="常规 23" xfId="415"/>
    <cellStyle name="常规 2 10 6" xfId="416"/>
    <cellStyle name="常规 18 2 2 2" xfId="417"/>
    <cellStyle name="常规 18 2 2 3" xfId="418"/>
    <cellStyle name="常规 18 2 2 4" xfId="419"/>
    <cellStyle name="常规 18 2 2 5" xfId="420"/>
    <cellStyle name="常规 18 2 2 6" xfId="421"/>
    <cellStyle name="常规 18 2 6" xfId="422"/>
    <cellStyle name="常规 18 2 7" xfId="423"/>
    <cellStyle name="常规 9 2 2 2" xfId="424"/>
    <cellStyle name="常规 18 2 8" xfId="425"/>
    <cellStyle name="常规 18 7" xfId="426"/>
    <cellStyle name="常规 18 8" xfId="427"/>
    <cellStyle name="常规 18 9" xfId="428"/>
    <cellStyle name="常规 19" xfId="429"/>
    <cellStyle name="常规 24" xfId="430"/>
    <cellStyle name="常规 2 10 7" xfId="431"/>
    <cellStyle name="常规 2" xfId="432"/>
    <cellStyle name="常规 2 8 5" xfId="433"/>
    <cellStyle name="常规 2 10" xfId="434"/>
    <cellStyle name="常规 2 10 10" xfId="435"/>
    <cellStyle name="常规 2 10 11" xfId="436"/>
    <cellStyle name="常规 2 8 6" xfId="437"/>
    <cellStyle name="常规 2 11" xfId="438"/>
    <cellStyle name="常规 2 11 10" xfId="439"/>
    <cellStyle name="常规 2 11 11" xfId="440"/>
    <cellStyle name="常规 5 10" xfId="441"/>
    <cellStyle name="常规 2 11 6" xfId="442"/>
    <cellStyle name="常规 5 11" xfId="443"/>
    <cellStyle name="常规 2 11 7" xfId="444"/>
    <cellStyle name="常规 5 12" xfId="445"/>
    <cellStyle name="常规 2 11 8" xfId="446"/>
    <cellStyle name="常规 5 13" xfId="447"/>
    <cellStyle name="常规 2 11 9" xfId="448"/>
    <cellStyle name="常规 2 8 7" xfId="449"/>
    <cellStyle name="常规 2 12" xfId="450"/>
    <cellStyle name="常规 2 8 8" xfId="451"/>
    <cellStyle name="常规 2 13" xfId="452"/>
    <cellStyle name="常规 2 8 9" xfId="453"/>
    <cellStyle name="常规 2 14" xfId="454"/>
    <cellStyle name="常规 28 3" xfId="455"/>
    <cellStyle name="常规 2 16" xfId="456"/>
    <cellStyle name="常规 2 21" xfId="457"/>
    <cellStyle name="常规 2 9 11" xfId="458"/>
    <cellStyle name="常规 30 2" xfId="459"/>
    <cellStyle name="常规 2 160" xfId="460"/>
    <cellStyle name="常规 28 4" xfId="461"/>
    <cellStyle name="千位分隔 2 2" xfId="462"/>
    <cellStyle name="常规 2 17" xfId="463"/>
    <cellStyle name="常规 2 22" xfId="464"/>
    <cellStyle name="常规 2 9 12" xfId="465"/>
    <cellStyle name="常规 2 17 2" xfId="466"/>
    <cellStyle name="常规 28 6" xfId="467"/>
    <cellStyle name="千位分隔 2 4" xfId="468"/>
    <cellStyle name="常规 2 19" xfId="469"/>
    <cellStyle name="常规 2 24" xfId="470"/>
    <cellStyle name="常规 28 5" xfId="471"/>
    <cellStyle name="千位分隔 2 3" xfId="472"/>
    <cellStyle name="常规 2 18" xfId="473"/>
    <cellStyle name="常规 2 23" xfId="474"/>
    <cellStyle name="常规 2 9 13" xfId="475"/>
    <cellStyle name="常规 34 6" xfId="476"/>
    <cellStyle name="常规 2 18 2" xfId="477"/>
    <cellStyle name="常规 29 6" xfId="478"/>
    <cellStyle name="常规 2 18 3" xfId="479"/>
    <cellStyle name="常规 29 7" xfId="480"/>
    <cellStyle name="常规 2 19 2" xfId="481"/>
    <cellStyle name="常规 2 19 3" xfId="482"/>
    <cellStyle name="常规 2 2" xfId="483"/>
    <cellStyle name="常规 2 2 10" xfId="484"/>
    <cellStyle name="常规 2 2 12 6" xfId="485"/>
    <cellStyle name="常规 2 2 11" xfId="486"/>
    <cellStyle name="常规 2 2 4 2" xfId="487"/>
    <cellStyle name="常规 2 2 12" xfId="488"/>
    <cellStyle name="常规 2 2 4 3" xfId="489"/>
    <cellStyle name="常规 2 2 12 2" xfId="490"/>
    <cellStyle name="常规 2 2 12 3" xfId="491"/>
    <cellStyle name="常规 2 2 12 4" xfId="492"/>
    <cellStyle name="常规 2 2 12 5" xfId="493"/>
    <cellStyle name="常规 2 2 13" xfId="494"/>
    <cellStyle name="常规 2 2 13 2" xfId="495"/>
    <cellStyle name="常规 2 2 13 3" xfId="496"/>
    <cellStyle name="常规 2 2 14" xfId="497"/>
    <cellStyle name="常规 2 2 15" xfId="498"/>
    <cellStyle name="常规 2 2 16" xfId="499"/>
    <cellStyle name="常规 2 2 17" xfId="500"/>
    <cellStyle name="常规 2 2 18" xfId="501"/>
    <cellStyle name="常规 2 2 19" xfId="502"/>
    <cellStyle name="常规 2 4 4" xfId="503"/>
    <cellStyle name="常规 2 2 2 2 2" xfId="504"/>
    <cellStyle name="常规 7 2 2" xfId="505"/>
    <cellStyle name="常规 2 4 5" xfId="506"/>
    <cellStyle name="常规 2 2 2 2 3" xfId="507"/>
    <cellStyle name="常规 7 2 3" xfId="508"/>
    <cellStyle name="常规 2 4 6" xfId="509"/>
    <cellStyle name="常规 2 2 2 2 4" xfId="510"/>
    <cellStyle name="常规 7 2 4" xfId="511"/>
    <cellStyle name="常规 2 4 7" xfId="512"/>
    <cellStyle name="常规 2 2 2 2 5" xfId="513"/>
    <cellStyle name="常规 5 4 2 6" xfId="514"/>
    <cellStyle name="常规 2 2 2 3" xfId="515"/>
    <cellStyle name="常规 3 15" xfId="516"/>
    <cellStyle name="常规 2 2 3 2" xfId="517"/>
    <cellStyle name="常规 3 16" xfId="518"/>
    <cellStyle name="常规 2 2 3 3" xfId="519"/>
    <cellStyle name="常规 3 17" xfId="520"/>
    <cellStyle name="常规 2 2 3 4" xfId="521"/>
    <cellStyle name="常规 3 18" xfId="522"/>
    <cellStyle name="常规 2 2 3 5" xfId="523"/>
    <cellStyle name="常规 2 2 5" xfId="524"/>
    <cellStyle name="常规 2 2 5 2" xfId="525"/>
    <cellStyle name="常规 2 2 6" xfId="526"/>
    <cellStyle name="常规 2 2 7" xfId="527"/>
    <cellStyle name="常规 2 2 8" xfId="528"/>
    <cellStyle name="常规 2 2 9" xfId="529"/>
    <cellStyle name="常规 2 27" xfId="530"/>
    <cellStyle name="常规 2 32" xfId="531"/>
    <cellStyle name="常规 8 2 2" xfId="532"/>
    <cellStyle name="常规 2 28" xfId="533"/>
    <cellStyle name="常规 2 33" xfId="534"/>
    <cellStyle name="常规 8 2 3" xfId="535"/>
    <cellStyle name="常规 2 29" xfId="536"/>
    <cellStyle name="常规 2 34" xfId="537"/>
    <cellStyle name="常规 2 3" xfId="538"/>
    <cellStyle name="常规 2 9 2" xfId="539"/>
    <cellStyle name="常规 2 3 12" xfId="540"/>
    <cellStyle name="常规 2 3 12 2" xfId="541"/>
    <cellStyle name="常规 2 3 13" xfId="542"/>
    <cellStyle name="常规 5 19" xfId="543"/>
    <cellStyle name="常规 2 3 2" xfId="544"/>
    <cellStyle name="常规 2 3 3" xfId="545"/>
    <cellStyle name="常规 2 3 4" xfId="546"/>
    <cellStyle name="常规 2 3 5" xfId="547"/>
    <cellStyle name="常规 2 3 6" xfId="548"/>
    <cellStyle name="常规 2 3 7" xfId="549"/>
    <cellStyle name="常规 2 34 2" xfId="550"/>
    <cellStyle name="常规 8 2 4" xfId="551"/>
    <cellStyle name="常规 2 35" xfId="552"/>
    <cellStyle name="常规 2 4" xfId="553"/>
    <cellStyle name="常规 2 9 3" xfId="554"/>
    <cellStyle name="常规 2 4 11" xfId="555"/>
    <cellStyle name="常规 7 2 2 2" xfId="556"/>
    <cellStyle name="常规 2 4 12" xfId="557"/>
    <cellStyle name="常规 7 2 2 5" xfId="558"/>
    <cellStyle name="常规 2 4 2" xfId="559"/>
    <cellStyle name="常规 2 4 2 2 2" xfId="560"/>
    <cellStyle name="常规 2 4 2 2 3" xfId="561"/>
    <cellStyle name="常规 2 4 2 2 4" xfId="562"/>
    <cellStyle name="常规 2 4 2 2 5" xfId="563"/>
    <cellStyle name="常规 2 4 2 2 6" xfId="564"/>
    <cellStyle name="常规 2 4 2 8" xfId="565"/>
    <cellStyle name="常规 7 2 2 6" xfId="566"/>
    <cellStyle name="常规 2 4 3" xfId="567"/>
    <cellStyle name="常规 2 4 7 6" xfId="568"/>
    <cellStyle name="常规 2 6 3" xfId="569"/>
    <cellStyle name="常规 2 5" xfId="570"/>
    <cellStyle name="常规 2 9 4" xfId="571"/>
    <cellStyle name="常规 2 5 2" xfId="572"/>
    <cellStyle name="常规 2 5 3" xfId="573"/>
    <cellStyle name="常规 2 5 4" xfId="574"/>
    <cellStyle name="千位分隔 2" xfId="575"/>
    <cellStyle name="常规 2 5 5" xfId="576"/>
    <cellStyle name="常规 2 6" xfId="577"/>
    <cellStyle name="常规 2 9 5" xfId="578"/>
    <cellStyle name="常规 2 6 4" xfId="579"/>
    <cellStyle name="常规 2 6 5" xfId="580"/>
    <cellStyle name="常规 2 6 6" xfId="581"/>
    <cellStyle name="常规 2 6 7" xfId="582"/>
    <cellStyle name="常规 2 7" xfId="583"/>
    <cellStyle name="常规 2 9 6" xfId="584"/>
    <cellStyle name="常规 2 7 2" xfId="585"/>
    <cellStyle name="常规 2 7 4" xfId="586"/>
    <cellStyle name="常规 2 7 5" xfId="587"/>
    <cellStyle name="常规 2 7 6" xfId="588"/>
    <cellStyle name="常规 2 7 7" xfId="589"/>
    <cellStyle name="常规 2 7 8" xfId="590"/>
    <cellStyle name="常规 2 7 9" xfId="591"/>
    <cellStyle name="常规 2 8" xfId="592"/>
    <cellStyle name="常规 2 9 7" xfId="593"/>
    <cellStyle name="常规 6 19" xfId="594"/>
    <cellStyle name="常规 2 8 2" xfId="595"/>
    <cellStyle name="常规 2 8 3" xfId="596"/>
    <cellStyle name="常规 2 8 4" xfId="597"/>
    <cellStyle name="常规 2 9" xfId="598"/>
    <cellStyle name="常规 2 9 8" xfId="599"/>
    <cellStyle name="常规 2 9 9" xfId="600"/>
    <cellStyle name="常规 7 17" xfId="601"/>
    <cellStyle name="常规 241" xfId="602"/>
    <cellStyle name="常规 7 19" xfId="603"/>
    <cellStyle name="常规 6 3" xfId="604"/>
    <cellStyle name="常规 6 13 3" xfId="605"/>
    <cellStyle name="常规 243" xfId="606"/>
    <cellStyle name="常规 33 2 2" xfId="607"/>
    <cellStyle name="常规 28 2 2" xfId="608"/>
    <cellStyle name="常规 26 6" xfId="609"/>
    <cellStyle name="常规 26 7" xfId="610"/>
    <cellStyle name="常规 26 8" xfId="611"/>
    <cellStyle name="常规 26 9" xfId="612"/>
    <cellStyle name="常规 3 13 2" xfId="613"/>
    <cellStyle name="常规 32" xfId="614"/>
    <cellStyle name="常规 27" xfId="615"/>
    <cellStyle name="常规 32 2" xfId="616"/>
    <cellStyle name="常规 27 2" xfId="617"/>
    <cellStyle name="常规 34 2" xfId="618"/>
    <cellStyle name="常规 29 2" xfId="619"/>
    <cellStyle name="常规 34 3" xfId="620"/>
    <cellStyle name="常规 29 3" xfId="621"/>
    <cellStyle name="常规 34 4" xfId="622"/>
    <cellStyle name="常规 29 4" xfId="623"/>
    <cellStyle name="常规 34 5" xfId="624"/>
    <cellStyle name="常规 29 5" xfId="625"/>
    <cellStyle name="常规 29 8" xfId="626"/>
    <cellStyle name="常规 6 10" xfId="627"/>
    <cellStyle name="常规 3" xfId="628"/>
    <cellStyle name="常规 3 10" xfId="629"/>
    <cellStyle name="常规 3 11" xfId="630"/>
    <cellStyle name="常规 3 12" xfId="631"/>
    <cellStyle name="常规 3 12 2" xfId="632"/>
    <cellStyle name="常规 3 12 3" xfId="633"/>
    <cellStyle name="常规 3 12 4" xfId="634"/>
    <cellStyle name="常规 3 12 5" xfId="635"/>
    <cellStyle name="常规 3 12 6" xfId="636"/>
    <cellStyle name="常规 3 13" xfId="637"/>
    <cellStyle name="常规 3 13 3" xfId="638"/>
    <cellStyle name="常规 3 19" xfId="639"/>
    <cellStyle name="常规 3 2" xfId="640"/>
    <cellStyle name="常规 3 2 2" xfId="641"/>
    <cellStyle name="常规 3 2 3" xfId="642"/>
    <cellStyle name="常规 3 3" xfId="643"/>
    <cellStyle name="常规 3 3 2" xfId="644"/>
    <cellStyle name="常规 3 3 3" xfId="645"/>
    <cellStyle name="常规 3 4" xfId="646"/>
    <cellStyle name="常规 3 5" xfId="647"/>
    <cellStyle name="常规 3 5 2" xfId="648"/>
    <cellStyle name="常规 3 5 3" xfId="649"/>
    <cellStyle name="常规 3 6" xfId="650"/>
    <cellStyle name="常规 3 6 2" xfId="651"/>
    <cellStyle name="常规 3 6 3" xfId="652"/>
    <cellStyle name="常规 3 7" xfId="653"/>
    <cellStyle name="常规 3 8" xfId="654"/>
    <cellStyle name="常规 3 9" xfId="655"/>
    <cellStyle name="千位分隔 8" xfId="656"/>
    <cellStyle name="常规 30 3" xfId="657"/>
    <cellStyle name="常规 35" xfId="658"/>
    <cellStyle name="常规 35 2" xfId="659"/>
    <cellStyle name="常规 35 3" xfId="660"/>
    <cellStyle name="常规 36" xfId="661"/>
    <cellStyle name="常规 36 2" xfId="662"/>
    <cellStyle name="常规 42" xfId="663"/>
    <cellStyle name="常规 37" xfId="664"/>
    <cellStyle name="常规 38" xfId="665"/>
    <cellStyle name="常规 6 11" xfId="666"/>
    <cellStyle name="常规 4" xfId="667"/>
    <cellStyle name="常规 4 10" xfId="668"/>
    <cellStyle name="常规 4 13 2" xfId="669"/>
    <cellStyle name="常规 4 13 3" xfId="670"/>
    <cellStyle name="常规 4 19" xfId="671"/>
    <cellStyle name="常规 4 2" xfId="672"/>
    <cellStyle name="常规 4 4" xfId="673"/>
    <cellStyle name="常规 4 2 2" xfId="674"/>
    <cellStyle name="常规 6 4" xfId="675"/>
    <cellStyle name="常规 6 13 4" xfId="676"/>
    <cellStyle name="常规 4 2 2 2" xfId="677"/>
    <cellStyle name="常规 6 6" xfId="678"/>
    <cellStyle name="常规 6 13 6" xfId="679"/>
    <cellStyle name="常规 4 2 2 4" xfId="680"/>
    <cellStyle name="常规 9 2 2" xfId="681"/>
    <cellStyle name="常规 6 7" xfId="682"/>
    <cellStyle name="常规 4 2 2 5" xfId="683"/>
    <cellStyle name="常规 9 2 3" xfId="684"/>
    <cellStyle name="常规 6 8" xfId="685"/>
    <cellStyle name="常规 4 2 2 6" xfId="686"/>
    <cellStyle name="常规 4 5" xfId="687"/>
    <cellStyle name="常规 4 2 3" xfId="688"/>
    <cellStyle name="常规 4 6" xfId="689"/>
    <cellStyle name="常规 4 2 4" xfId="690"/>
    <cellStyle name="常规 4 7" xfId="691"/>
    <cellStyle name="常规 4 2 5" xfId="692"/>
    <cellStyle name="常规 4 8" xfId="693"/>
    <cellStyle name="常规 4 2 6" xfId="694"/>
    <cellStyle name="常规 4 9" xfId="695"/>
    <cellStyle name="常规 4 2 7" xfId="696"/>
    <cellStyle name="常规 9 11" xfId="697"/>
    <cellStyle name="常规 47" xfId="698"/>
    <cellStyle name="常规 9 12" xfId="699"/>
    <cellStyle name="常规 48" xfId="700"/>
    <cellStyle name="常规 5 14" xfId="701"/>
    <cellStyle name="常规 5 14 2" xfId="702"/>
    <cellStyle name="常规 5 14 3" xfId="703"/>
    <cellStyle name="常规 5 14 4" xfId="704"/>
    <cellStyle name="常规 5 2" xfId="705"/>
    <cellStyle name="常规 5 14 5" xfId="706"/>
    <cellStyle name="常规 5 3" xfId="707"/>
    <cellStyle name="常规 5 14 6" xfId="708"/>
    <cellStyle name="常规 5 20" xfId="709"/>
    <cellStyle name="常规 5 15" xfId="710"/>
    <cellStyle name="常规 7 15" xfId="711"/>
    <cellStyle name="常规 5 15 2" xfId="712"/>
    <cellStyle name="常规 7 16" xfId="713"/>
    <cellStyle name="常规 5 15 3" xfId="714"/>
    <cellStyle name="常规 5 21" xfId="715"/>
    <cellStyle name="常规 5 16" xfId="716"/>
    <cellStyle name="常规 5 17" xfId="717"/>
    <cellStyle name="常规 5 18" xfId="718"/>
    <cellStyle name="常规 5 2 10" xfId="719"/>
    <cellStyle name="常规 5 2 11" xfId="720"/>
    <cellStyle name="常规 5 2 12" xfId="721"/>
    <cellStyle name="常规 5 2 12 2" xfId="722"/>
    <cellStyle name="常规 5 2 12 3" xfId="723"/>
    <cellStyle name="常规 5 2 12 4" xfId="724"/>
    <cellStyle name="千位分隔 3 2" xfId="725"/>
    <cellStyle name="常规 5 2 12 5" xfId="726"/>
    <cellStyle name="常规 5 2 12 6" xfId="727"/>
    <cellStyle name="常规 5 2 13" xfId="728"/>
    <cellStyle name="常规 5 2 13 2" xfId="729"/>
    <cellStyle name="常规 5 2 13 3" xfId="730"/>
    <cellStyle name="常规 5 2 2" xfId="731"/>
    <cellStyle name="常规 5 2 2 2" xfId="732"/>
    <cellStyle name="常规 5 2 2 3" xfId="733"/>
    <cellStyle name="常规 5 2 3" xfId="734"/>
    <cellStyle name="常规 5 2 4" xfId="735"/>
    <cellStyle name="常规 5 2 5" xfId="736"/>
    <cellStyle name="常规 5 2 6" xfId="737"/>
    <cellStyle name="常规 5 2 7" xfId="738"/>
    <cellStyle name="常规 5 3 2" xfId="739"/>
    <cellStyle name="常规 5 3 3" xfId="740"/>
    <cellStyle name="常规 5 3 4" xfId="741"/>
    <cellStyle name="常规 5 4" xfId="742"/>
    <cellStyle name="常规 5 4 2" xfId="743"/>
    <cellStyle name="常规 5 4 2 2" xfId="744"/>
    <cellStyle name="常规 5 5" xfId="745"/>
    <cellStyle name="常规 5 6" xfId="746"/>
    <cellStyle name="常规 5 7" xfId="747"/>
    <cellStyle name="常规 5 8" xfId="748"/>
    <cellStyle name="常规 5 9" xfId="749"/>
    <cellStyle name="常规 7 18" xfId="750"/>
    <cellStyle name="常规 6 2" xfId="751"/>
    <cellStyle name="常规 6 13 2" xfId="752"/>
    <cellStyle name="常规 7 2" xfId="753"/>
    <cellStyle name="常规 6 14 2" xfId="754"/>
    <cellStyle name="常规 6 17" xfId="755"/>
    <cellStyle name="常规 6 18" xfId="756"/>
    <cellStyle name="常规 6 2 2" xfId="757"/>
    <cellStyle name="常规 6 2 2 2" xfId="758"/>
    <cellStyle name="常规 6 2 2 3" xfId="759"/>
    <cellStyle name="常规 6 2 2 4" xfId="760"/>
    <cellStyle name="常规 6 2 2 5" xfId="761"/>
    <cellStyle name="常规 6 2 2 6" xfId="762"/>
    <cellStyle name="常规 6 2 3" xfId="763"/>
    <cellStyle name="常规 6 2 4" xfId="764"/>
    <cellStyle name="常规 6 2 5" xfId="765"/>
    <cellStyle name="常规 6 2 6" xfId="766"/>
    <cellStyle name="常规 6 2 7" xfId="767"/>
    <cellStyle name="常规 6 2 8" xfId="768"/>
    <cellStyle name="常规 9 2 4" xfId="769"/>
    <cellStyle name="常规 6 9" xfId="770"/>
    <cellStyle name="常规 69" xfId="771"/>
    <cellStyle name="常规 8 2 7" xfId="772"/>
    <cellStyle name="常规 69 2" xfId="773"/>
    <cellStyle name="常规 69 2 2" xfId="774"/>
    <cellStyle name="常规 7 10" xfId="775"/>
    <cellStyle name="常规 7 11" xfId="776"/>
    <cellStyle name="常规 7 5" xfId="777"/>
    <cellStyle name="常规 7 12 2" xfId="778"/>
    <cellStyle name="常规 7 6" xfId="779"/>
    <cellStyle name="常规 7 12 3" xfId="780"/>
    <cellStyle name="常规 7 7" xfId="781"/>
    <cellStyle name="常规 7 12 4" xfId="782"/>
    <cellStyle name="常规 7 8" xfId="783"/>
    <cellStyle name="常规 7 12 5" xfId="784"/>
    <cellStyle name="常规 7 9" xfId="785"/>
    <cellStyle name="常规 7 12 6" xfId="786"/>
    <cellStyle name="常规 7 13" xfId="787"/>
    <cellStyle name="常规 8 5" xfId="788"/>
    <cellStyle name="常规 7 13 2" xfId="789"/>
    <cellStyle name="常规 8 6" xfId="790"/>
    <cellStyle name="常规 7 13 3" xfId="791"/>
    <cellStyle name="常规 7 14" xfId="792"/>
    <cellStyle name="常规 7 2 2 3" xfId="793"/>
    <cellStyle name="常规 7 2 2 4" xfId="794"/>
    <cellStyle name="常规 7 4" xfId="795"/>
    <cellStyle name="常规 71" xfId="796"/>
    <cellStyle name="常规 71 2" xfId="797"/>
    <cellStyle name="常规 78" xfId="798"/>
    <cellStyle name="常规 78 2" xfId="799"/>
    <cellStyle name="常规 8 10" xfId="800"/>
    <cellStyle name="常规 8 11" xfId="801"/>
    <cellStyle name="常规 8 12" xfId="802"/>
    <cellStyle name="常规 9 8" xfId="803"/>
    <cellStyle name="常规 8 12 2" xfId="804"/>
    <cellStyle name="常规 9 9" xfId="805"/>
    <cellStyle name="常规 8 12 3" xfId="806"/>
    <cellStyle name="常规 8 12 4" xfId="807"/>
    <cellStyle name="常规 8 12 5" xfId="808"/>
    <cellStyle name="常规 8 13" xfId="809"/>
    <cellStyle name="常规 8 13 2" xfId="810"/>
    <cellStyle name="常规 8 13 3" xfId="811"/>
    <cellStyle name="常规 8 14" xfId="812"/>
    <cellStyle name="常规 8 15" xfId="813"/>
    <cellStyle name="常规 8 16" xfId="814"/>
    <cellStyle name="常规 8 18" xfId="815"/>
    <cellStyle name="常规 8 19" xfId="816"/>
    <cellStyle name="常规 8 2 2 2" xfId="817"/>
    <cellStyle name="常规 8 2 2 3" xfId="818"/>
    <cellStyle name="常规 8 2 2 4" xfId="819"/>
    <cellStyle name="常规 8 2 2 5" xfId="820"/>
    <cellStyle name="常规 8 2 2 6" xfId="821"/>
    <cellStyle name="常规 8 2 5" xfId="822"/>
    <cellStyle name="常规 8 2 6" xfId="823"/>
    <cellStyle name="常规 8 2 8" xfId="824"/>
    <cellStyle name="常规 8 4" xfId="825"/>
    <cellStyle name="常规 8 7" xfId="826"/>
    <cellStyle name="常规 8 8" xfId="827"/>
    <cellStyle name="常规 8 9" xfId="828"/>
    <cellStyle name="常规 81" xfId="829"/>
    <cellStyle name="常规 81 2" xfId="830"/>
    <cellStyle name="常规 81 2 2" xfId="831"/>
    <cellStyle name="常规 87" xfId="832"/>
    <cellStyle name="常规 87 2 2" xfId="833"/>
    <cellStyle name="常规 88" xfId="834"/>
    <cellStyle name="常规 9 10" xfId="835"/>
    <cellStyle name="常规 9 12 2" xfId="836"/>
    <cellStyle name="常规 9 12 3" xfId="837"/>
    <cellStyle name="常规 9 12 4" xfId="838"/>
    <cellStyle name="常规 9 12 5" xfId="839"/>
    <cellStyle name="常规 9 12 6" xfId="840"/>
    <cellStyle name="常规 9 13" xfId="841"/>
    <cellStyle name="常规 9 13 2" xfId="842"/>
    <cellStyle name="常规 9 13 3" xfId="843"/>
    <cellStyle name="常规 9 14" xfId="844"/>
    <cellStyle name="常规 9 20" xfId="845"/>
    <cellStyle name="常规 9 15" xfId="846"/>
    <cellStyle name="常规 9 16" xfId="847"/>
    <cellStyle name="常规 9 17" xfId="848"/>
    <cellStyle name="常规 9 18" xfId="849"/>
    <cellStyle name="常规 9 19" xfId="850"/>
    <cellStyle name="常规 9 2" xfId="851"/>
    <cellStyle name="常规 9 2 2 3" xfId="852"/>
    <cellStyle name="常规 9 2 2 4" xfId="853"/>
    <cellStyle name="常规 9 2 2 5" xfId="854"/>
    <cellStyle name="常规 9 2 2 6" xfId="855"/>
    <cellStyle name="常规 9 2 5" xfId="856"/>
    <cellStyle name="常规 9 2 6" xfId="857"/>
    <cellStyle name="常规 9 2 7" xfId="858"/>
    <cellStyle name="常规 9 2 8" xfId="859"/>
    <cellStyle name="常规 9 3" xfId="860"/>
    <cellStyle name="常规 9 4" xfId="861"/>
    <cellStyle name="常规 9 5" xfId="862"/>
    <cellStyle name="常规 9 6" xfId="863"/>
    <cellStyle name="常规 9 7" xfId="864"/>
    <cellStyle name="常规 94" xfId="865"/>
    <cellStyle name="常规 95" xfId="866"/>
    <cellStyle name="千位分隔 3" xfId="867"/>
    <cellStyle name="千位分隔 4" xfId="868"/>
    <cellStyle name="千位分隔 4 2" xfId="869"/>
    <cellStyle name="千位分隔 5" xfId="870"/>
    <cellStyle name="千位分隔 5 2" xfId="871"/>
    <cellStyle name="千位分隔 5 3" xfId="872"/>
    <cellStyle name="千位分隔 6" xfId="8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A33"/>
  <sheetViews>
    <sheetView zoomScale="115" zoomScaleNormal="115" workbookViewId="0">
      <pane xSplit="4" ySplit="4" topLeftCell="E5" activePane="bottomRight" state="frozen"/>
      <selection/>
      <selection pane="topRight"/>
      <selection pane="bottomLeft"/>
      <selection pane="bottomRight" activeCell="B25" sqref="B5:B25"/>
    </sheetView>
  </sheetViews>
  <sheetFormatPr defaultColWidth="9" defaultRowHeight="12"/>
  <cols>
    <col min="1" max="1" width="4.875" style="385" customWidth="1"/>
    <col min="2" max="2" width="8.375" style="385" customWidth="1"/>
    <col min="3" max="3" width="12.125" style="385" customWidth="1"/>
    <col min="4" max="4" width="12.125" style="386" customWidth="1"/>
    <col min="5" max="6" width="6.5" style="385" customWidth="1"/>
    <col min="7" max="7" width="5.375" style="385" customWidth="1"/>
    <col min="8" max="8" width="12" style="385" customWidth="1"/>
    <col min="9" max="9" width="12" style="387" customWidth="1"/>
    <col min="10" max="11" width="12" style="388" customWidth="1"/>
    <col min="12" max="12" width="12" style="385" customWidth="1"/>
    <col min="13" max="16" width="9.875" style="385" customWidth="1"/>
    <col min="17" max="19" width="5.75" style="385" customWidth="1"/>
    <col min="20" max="22" width="11.875" style="385" customWidth="1"/>
    <col min="23" max="25" width="10.875" style="385" customWidth="1"/>
    <col min="26" max="26" width="9.375" style="385" customWidth="1"/>
    <col min="27" max="16384" width="9" style="385"/>
  </cols>
  <sheetData>
    <row r="1" ht="34.5" customHeight="1" spans="1:25">
      <c r="A1" s="389" t="s">
        <v>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</row>
    <row r="2" ht="21.75" customHeight="1" spans="1:25">
      <c r="A2" s="390" t="s">
        <v>1</v>
      </c>
      <c r="B2" s="390" t="s">
        <v>2</v>
      </c>
      <c r="C2" s="391" t="s">
        <v>3</v>
      </c>
      <c r="D2" s="392" t="s">
        <v>4</v>
      </c>
      <c r="E2" s="391" t="s">
        <v>5</v>
      </c>
      <c r="F2" s="391"/>
      <c r="G2" s="391"/>
      <c r="H2" s="391" t="s">
        <v>6</v>
      </c>
      <c r="I2" s="391"/>
      <c r="J2" s="391"/>
      <c r="K2" s="391" t="s">
        <v>7</v>
      </c>
      <c r="L2" s="391"/>
      <c r="M2" s="391"/>
      <c r="N2" s="391"/>
      <c r="O2" s="391"/>
      <c r="P2" s="391"/>
      <c r="Q2" s="391" t="s">
        <v>8</v>
      </c>
      <c r="R2" s="391"/>
      <c r="S2" s="391"/>
      <c r="T2" s="391" t="s">
        <v>8</v>
      </c>
      <c r="U2" s="391"/>
      <c r="V2" s="391"/>
      <c r="W2" s="409" t="s">
        <v>9</v>
      </c>
      <c r="X2" s="409"/>
      <c r="Y2" s="409"/>
    </row>
    <row r="3" ht="21.75" customHeight="1" spans="1:26">
      <c r="A3" s="390"/>
      <c r="B3" s="390"/>
      <c r="C3" s="391"/>
      <c r="D3" s="392"/>
      <c r="E3" s="393" t="s">
        <v>10</v>
      </c>
      <c r="F3" s="393" t="s">
        <v>11</v>
      </c>
      <c r="G3" s="393" t="s">
        <v>12</v>
      </c>
      <c r="H3" s="393" t="s">
        <v>13</v>
      </c>
      <c r="I3" s="393" t="s">
        <v>14</v>
      </c>
      <c r="J3" s="393" t="s">
        <v>15</v>
      </c>
      <c r="K3" s="391" t="s">
        <v>16</v>
      </c>
      <c r="L3" s="391"/>
      <c r="M3" s="391" t="s">
        <v>17</v>
      </c>
      <c r="N3" s="391"/>
      <c r="O3" s="391" t="s">
        <v>18</v>
      </c>
      <c r="P3" s="391"/>
      <c r="Q3" s="393" t="s">
        <v>19</v>
      </c>
      <c r="R3" s="393" t="s">
        <v>20</v>
      </c>
      <c r="S3" s="393" t="s">
        <v>21</v>
      </c>
      <c r="T3" s="391" t="s">
        <v>22</v>
      </c>
      <c r="U3" s="391" t="s">
        <v>23</v>
      </c>
      <c r="V3" s="391" t="s">
        <v>24</v>
      </c>
      <c r="W3" s="391" t="s">
        <v>25</v>
      </c>
      <c r="X3" s="391" t="s">
        <v>26</v>
      </c>
      <c r="Y3" s="391" t="s">
        <v>27</v>
      </c>
      <c r="Z3" s="387"/>
    </row>
    <row r="4" ht="21.75" customHeight="1" spans="1:26">
      <c r="A4" s="390"/>
      <c r="B4" s="390"/>
      <c r="C4" s="391"/>
      <c r="D4" s="392"/>
      <c r="E4" s="393"/>
      <c r="F4" s="393"/>
      <c r="G4" s="393"/>
      <c r="H4" s="393"/>
      <c r="I4" s="393"/>
      <c r="J4" s="393"/>
      <c r="K4" s="403" t="s">
        <v>28</v>
      </c>
      <c r="L4" s="403" t="s">
        <v>29</v>
      </c>
      <c r="M4" s="403" t="s">
        <v>28</v>
      </c>
      <c r="N4" s="403" t="s">
        <v>29</v>
      </c>
      <c r="O4" s="403" t="s">
        <v>28</v>
      </c>
      <c r="P4" s="403" t="s">
        <v>29</v>
      </c>
      <c r="Q4" s="393"/>
      <c r="R4" s="393"/>
      <c r="S4" s="393"/>
      <c r="T4" s="391"/>
      <c r="U4" s="391"/>
      <c r="V4" s="391"/>
      <c r="W4" s="391"/>
      <c r="X4" s="391"/>
      <c r="Y4" s="391"/>
      <c r="Z4" s="387"/>
    </row>
    <row r="5" ht="21.75" customHeight="1" spans="1:27">
      <c r="A5" s="394">
        <v>1</v>
      </c>
      <c r="B5" s="394" t="s">
        <v>30</v>
      </c>
      <c r="C5" s="395">
        <f>H5+I5+J5</f>
        <v>7330000</v>
      </c>
      <c r="D5" s="395">
        <f>W5+X5+Y5</f>
        <v>142623</v>
      </c>
      <c r="E5" s="396">
        <v>12</v>
      </c>
      <c r="F5" s="396">
        <v>3</v>
      </c>
      <c r="G5" s="396"/>
      <c r="H5" s="396">
        <v>5850000</v>
      </c>
      <c r="I5" s="404">
        <v>1480000</v>
      </c>
      <c r="J5" s="404"/>
      <c r="K5" s="404">
        <v>72094</v>
      </c>
      <c r="L5" s="404">
        <v>58576</v>
      </c>
      <c r="M5" s="404">
        <v>8430</v>
      </c>
      <c r="N5" s="404">
        <v>3523</v>
      </c>
      <c r="O5" s="404"/>
      <c r="P5" s="404"/>
      <c r="Q5" s="410">
        <v>10</v>
      </c>
      <c r="R5" s="410">
        <v>1</v>
      </c>
      <c r="S5" s="410">
        <v>4</v>
      </c>
      <c r="T5" s="410">
        <v>5560000</v>
      </c>
      <c r="U5" s="410">
        <v>250000</v>
      </c>
      <c r="V5" s="410">
        <v>1520000</v>
      </c>
      <c r="W5" s="410">
        <v>106980</v>
      </c>
      <c r="X5" s="410">
        <v>1006</v>
      </c>
      <c r="Y5" s="412">
        <v>34637</v>
      </c>
      <c r="Z5" s="386"/>
      <c r="AA5" s="385">
        <f>T5+U5+V5-C5</f>
        <v>0</v>
      </c>
    </row>
    <row r="6" ht="21.75" customHeight="1" spans="1:27">
      <c r="A6" s="394">
        <v>2</v>
      </c>
      <c r="B6" s="394" t="s">
        <v>31</v>
      </c>
      <c r="C6" s="395">
        <f t="shared" ref="C6:C25" si="0">H6+I6+J6</f>
        <v>1800000</v>
      </c>
      <c r="D6" s="395">
        <f t="shared" ref="D6:D25" si="1">W6+X6+Y6</f>
        <v>33787</v>
      </c>
      <c r="E6" s="396">
        <v>1</v>
      </c>
      <c r="F6" s="396"/>
      <c r="G6" s="396"/>
      <c r="H6" s="396">
        <v>1800000</v>
      </c>
      <c r="I6" s="404"/>
      <c r="J6" s="404"/>
      <c r="K6" s="404">
        <v>18641</v>
      </c>
      <c r="L6" s="404">
        <v>15146</v>
      </c>
      <c r="M6" s="404"/>
      <c r="N6" s="404"/>
      <c r="O6" s="404"/>
      <c r="P6" s="404"/>
      <c r="Q6" s="410"/>
      <c r="R6" s="410"/>
      <c r="S6" s="410">
        <v>1</v>
      </c>
      <c r="T6" s="410"/>
      <c r="U6" s="410"/>
      <c r="V6" s="410">
        <v>1800000</v>
      </c>
      <c r="W6" s="410"/>
      <c r="X6" s="410"/>
      <c r="Y6" s="412">
        <v>33787</v>
      </c>
      <c r="Z6" s="386"/>
      <c r="AA6" s="385">
        <f t="shared" ref="AA6:AA25" si="2">T6+U6+V6-C6</f>
        <v>0</v>
      </c>
    </row>
    <row r="7" ht="21.75" customHeight="1" spans="1:27">
      <c r="A7" s="394">
        <v>3</v>
      </c>
      <c r="B7" s="394" t="s">
        <v>32</v>
      </c>
      <c r="C7" s="395">
        <f t="shared" si="0"/>
        <v>3500000</v>
      </c>
      <c r="D7" s="395">
        <f t="shared" si="1"/>
        <v>46692</v>
      </c>
      <c r="E7" s="396"/>
      <c r="F7" s="396">
        <v>3</v>
      </c>
      <c r="G7" s="396">
        <v>1</v>
      </c>
      <c r="H7" s="396"/>
      <c r="I7" s="404">
        <v>1500000</v>
      </c>
      <c r="J7" s="404">
        <v>2000000</v>
      </c>
      <c r="K7" s="404"/>
      <c r="L7" s="404"/>
      <c r="M7" s="404">
        <v>3370</v>
      </c>
      <c r="N7" s="404">
        <v>1312</v>
      </c>
      <c r="O7" s="404">
        <v>23178</v>
      </c>
      <c r="P7" s="404">
        <v>18832</v>
      </c>
      <c r="Q7" s="410">
        <v>3</v>
      </c>
      <c r="R7" s="410">
        <v>1</v>
      </c>
      <c r="S7" s="410"/>
      <c r="T7" s="410">
        <v>1500000</v>
      </c>
      <c r="U7" s="410">
        <v>2000000</v>
      </c>
      <c r="V7" s="410"/>
      <c r="W7" s="410">
        <v>4682</v>
      </c>
      <c r="X7" s="410">
        <v>42010</v>
      </c>
      <c r="Y7" s="412"/>
      <c r="Z7" s="386"/>
      <c r="AA7" s="385">
        <f t="shared" si="2"/>
        <v>0</v>
      </c>
    </row>
    <row r="8" ht="21.75" customHeight="1" spans="1:27">
      <c r="A8" s="394">
        <v>4</v>
      </c>
      <c r="B8" s="394" t="s">
        <v>33</v>
      </c>
      <c r="C8" s="395">
        <f t="shared" si="0"/>
        <v>1800000</v>
      </c>
      <c r="D8" s="395">
        <f t="shared" si="1"/>
        <v>20618</v>
      </c>
      <c r="E8" s="396">
        <v>2</v>
      </c>
      <c r="F8" s="396"/>
      <c r="G8" s="396"/>
      <c r="H8" s="396">
        <v>1800000</v>
      </c>
      <c r="I8" s="404"/>
      <c r="J8" s="404"/>
      <c r="K8" s="404">
        <v>11376</v>
      </c>
      <c r="L8" s="404">
        <v>9242</v>
      </c>
      <c r="M8" s="404"/>
      <c r="N8" s="404"/>
      <c r="O8" s="404"/>
      <c r="P8" s="404"/>
      <c r="Q8" s="410">
        <v>2</v>
      </c>
      <c r="R8" s="410"/>
      <c r="S8" s="410"/>
      <c r="T8" s="410">
        <v>1800000</v>
      </c>
      <c r="U8" s="410"/>
      <c r="V8" s="410"/>
      <c r="W8" s="410">
        <v>20618</v>
      </c>
      <c r="X8" s="410"/>
      <c r="Y8" s="412"/>
      <c r="Z8" s="386"/>
      <c r="AA8" s="385">
        <f t="shared" si="2"/>
        <v>0</v>
      </c>
    </row>
    <row r="9" ht="21.75" customHeight="1" spans="1:27">
      <c r="A9" s="394">
        <v>5</v>
      </c>
      <c r="B9" s="394" t="s">
        <v>34</v>
      </c>
      <c r="C9" s="395">
        <f t="shared" si="0"/>
        <v>100000</v>
      </c>
      <c r="D9" s="395">
        <f t="shared" si="1"/>
        <v>2264</v>
      </c>
      <c r="E9" s="396">
        <v>1</v>
      </c>
      <c r="F9" s="396"/>
      <c r="G9" s="396"/>
      <c r="H9" s="396">
        <v>100000</v>
      </c>
      <c r="I9" s="404"/>
      <c r="J9" s="404"/>
      <c r="K9" s="404">
        <v>1249</v>
      </c>
      <c r="L9" s="404">
        <v>1015</v>
      </c>
      <c r="M9" s="404"/>
      <c r="N9" s="404"/>
      <c r="O9" s="404"/>
      <c r="P9" s="404"/>
      <c r="Q9" s="410"/>
      <c r="R9" s="410">
        <v>1</v>
      </c>
      <c r="S9" s="410"/>
      <c r="T9" s="410"/>
      <c r="U9" s="410">
        <v>100000</v>
      </c>
      <c r="V9" s="410"/>
      <c r="W9" s="410"/>
      <c r="X9" s="410">
        <v>2264</v>
      </c>
      <c r="Y9" s="412"/>
      <c r="Z9" s="386"/>
      <c r="AA9" s="385">
        <f t="shared" si="2"/>
        <v>0</v>
      </c>
    </row>
    <row r="10" ht="21.75" customHeight="1" spans="1:27">
      <c r="A10" s="394">
        <v>6</v>
      </c>
      <c r="B10" s="394" t="s">
        <v>35</v>
      </c>
      <c r="C10" s="395">
        <f t="shared" si="0"/>
        <v>1040000</v>
      </c>
      <c r="D10" s="395">
        <f t="shared" si="1"/>
        <v>28531</v>
      </c>
      <c r="E10" s="396">
        <v>3</v>
      </c>
      <c r="F10" s="396"/>
      <c r="G10" s="396"/>
      <c r="H10" s="396">
        <v>1040000</v>
      </c>
      <c r="I10" s="404"/>
      <c r="J10" s="404"/>
      <c r="K10" s="404">
        <v>15741</v>
      </c>
      <c r="L10" s="404">
        <v>12790</v>
      </c>
      <c r="M10" s="404"/>
      <c r="N10" s="404"/>
      <c r="O10" s="404"/>
      <c r="P10" s="404"/>
      <c r="Q10" s="410"/>
      <c r="R10" s="410"/>
      <c r="S10" s="410">
        <v>3</v>
      </c>
      <c r="T10" s="410"/>
      <c r="U10" s="410"/>
      <c r="V10" s="410">
        <v>1040000</v>
      </c>
      <c r="W10" s="410"/>
      <c r="X10" s="410"/>
      <c r="Y10" s="412">
        <v>28531</v>
      </c>
      <c r="Z10" s="386"/>
      <c r="AA10" s="385">
        <f t="shared" si="2"/>
        <v>0</v>
      </c>
    </row>
    <row r="11" ht="21.75" customHeight="1" spans="1:27">
      <c r="A11" s="394">
        <v>7</v>
      </c>
      <c r="B11" s="394" t="s">
        <v>36</v>
      </c>
      <c r="C11" s="395">
        <f t="shared" si="0"/>
        <v>26900000</v>
      </c>
      <c r="D11" s="395">
        <f t="shared" si="1"/>
        <v>599317</v>
      </c>
      <c r="E11" s="396">
        <v>12</v>
      </c>
      <c r="F11" s="396"/>
      <c r="G11" s="396"/>
      <c r="H11" s="396">
        <v>26900000</v>
      </c>
      <c r="I11" s="404"/>
      <c r="J11" s="404"/>
      <c r="K11" s="404">
        <v>330657</v>
      </c>
      <c r="L11" s="404">
        <v>268660</v>
      </c>
      <c r="M11" s="404"/>
      <c r="N11" s="404"/>
      <c r="O11" s="404"/>
      <c r="P11" s="404"/>
      <c r="Q11" s="410">
        <v>5</v>
      </c>
      <c r="R11" s="410">
        <v>4</v>
      </c>
      <c r="S11" s="410">
        <v>3</v>
      </c>
      <c r="T11" s="410">
        <v>1550000</v>
      </c>
      <c r="U11" s="410">
        <v>7550000</v>
      </c>
      <c r="V11" s="410">
        <v>17800000</v>
      </c>
      <c r="W11" s="410">
        <v>32500</v>
      </c>
      <c r="X11" s="410">
        <v>232881</v>
      </c>
      <c r="Y11" s="412">
        <v>333936</v>
      </c>
      <c r="Z11" s="386"/>
      <c r="AA11" s="385">
        <f t="shared" si="2"/>
        <v>0</v>
      </c>
    </row>
    <row r="12" ht="21.75" customHeight="1" spans="1:27">
      <c r="A12" s="394">
        <v>8</v>
      </c>
      <c r="B12" s="394" t="s">
        <v>37</v>
      </c>
      <c r="C12" s="395">
        <v>300000</v>
      </c>
      <c r="D12" s="395">
        <f t="shared" si="1"/>
        <v>4183</v>
      </c>
      <c r="E12" s="396">
        <v>1</v>
      </c>
      <c r="F12" s="396"/>
      <c r="G12" s="396"/>
      <c r="H12" s="395">
        <v>300000</v>
      </c>
      <c r="I12" s="404"/>
      <c r="J12" s="404"/>
      <c r="K12" s="404">
        <v>2308</v>
      </c>
      <c r="L12" s="404">
        <v>1875</v>
      </c>
      <c r="M12" s="404"/>
      <c r="N12" s="404"/>
      <c r="O12" s="404"/>
      <c r="P12" s="404"/>
      <c r="Q12" s="410"/>
      <c r="R12" s="410"/>
      <c r="S12" s="410">
        <v>1</v>
      </c>
      <c r="T12" s="410"/>
      <c r="U12" s="410"/>
      <c r="V12" s="395">
        <v>300000</v>
      </c>
      <c r="W12" s="410"/>
      <c r="X12" s="410"/>
      <c r="Y12" s="412">
        <v>4183</v>
      </c>
      <c r="Z12" s="386"/>
      <c r="AA12" s="385">
        <f t="shared" si="2"/>
        <v>0</v>
      </c>
    </row>
    <row r="13" ht="26.1" customHeight="1" spans="1:27">
      <c r="A13" s="394">
        <v>9</v>
      </c>
      <c r="B13" s="394" t="s">
        <v>38</v>
      </c>
      <c r="C13" s="395">
        <f t="shared" si="0"/>
        <v>2000000</v>
      </c>
      <c r="D13" s="395">
        <f t="shared" si="1"/>
        <v>26959</v>
      </c>
      <c r="E13" s="396"/>
      <c r="F13" s="396">
        <v>4</v>
      </c>
      <c r="G13" s="396"/>
      <c r="H13" s="396"/>
      <c r="I13" s="404">
        <v>2000000</v>
      </c>
      <c r="J13" s="404"/>
      <c r="K13" s="404"/>
      <c r="L13" s="404"/>
      <c r="M13" s="404">
        <v>18493</v>
      </c>
      <c r="N13" s="404">
        <v>8466</v>
      </c>
      <c r="O13" s="404"/>
      <c r="P13" s="404"/>
      <c r="Q13" s="410">
        <v>4</v>
      </c>
      <c r="R13" s="410"/>
      <c r="S13" s="410"/>
      <c r="T13" s="410">
        <v>2000000</v>
      </c>
      <c r="U13" s="410"/>
      <c r="V13" s="410"/>
      <c r="W13" s="410">
        <v>26959</v>
      </c>
      <c r="X13" s="410"/>
      <c r="Y13" s="412"/>
      <c r="Z13" s="386"/>
      <c r="AA13" s="385">
        <f t="shared" si="2"/>
        <v>0</v>
      </c>
    </row>
    <row r="14" ht="27" customHeight="1" spans="1:27">
      <c r="A14" s="394">
        <v>10</v>
      </c>
      <c r="B14" s="394" t="s">
        <v>39</v>
      </c>
      <c r="C14" s="395">
        <f t="shared" si="0"/>
        <v>19150000</v>
      </c>
      <c r="D14" s="395">
        <f t="shared" si="1"/>
        <v>344637</v>
      </c>
      <c r="E14" s="396">
        <v>5</v>
      </c>
      <c r="F14" s="396">
        <v>2</v>
      </c>
      <c r="G14" s="396"/>
      <c r="H14" s="396">
        <v>18700000</v>
      </c>
      <c r="I14" s="404">
        <v>450000</v>
      </c>
      <c r="J14" s="404"/>
      <c r="K14" s="404">
        <v>185844</v>
      </c>
      <c r="L14" s="404">
        <v>150999</v>
      </c>
      <c r="M14" s="404">
        <v>5338</v>
      </c>
      <c r="N14" s="404">
        <v>2456</v>
      </c>
      <c r="O14" s="404"/>
      <c r="P14" s="404"/>
      <c r="Q14" s="410">
        <v>7</v>
      </c>
      <c r="R14" s="410"/>
      <c r="S14" s="410"/>
      <c r="T14" s="410">
        <v>19150000</v>
      </c>
      <c r="U14" s="410"/>
      <c r="V14" s="410"/>
      <c r="W14" s="410">
        <v>344637</v>
      </c>
      <c r="X14" s="410"/>
      <c r="Y14" s="412"/>
      <c r="Z14" s="386"/>
      <c r="AA14" s="385">
        <f t="shared" si="2"/>
        <v>0</v>
      </c>
    </row>
    <row r="15" ht="21.75" customHeight="1" spans="1:27">
      <c r="A15" s="394">
        <v>11</v>
      </c>
      <c r="B15" s="394" t="s">
        <v>40</v>
      </c>
      <c r="C15" s="395">
        <f t="shared" si="0"/>
        <v>1500000</v>
      </c>
      <c r="D15" s="395">
        <f t="shared" si="1"/>
        <v>14164</v>
      </c>
      <c r="E15" s="396">
        <v>1</v>
      </c>
      <c r="F15" s="396">
        <v>3</v>
      </c>
      <c r="G15" s="396"/>
      <c r="H15" s="396">
        <v>200000</v>
      </c>
      <c r="I15" s="404">
        <v>1300000</v>
      </c>
      <c r="J15" s="404"/>
      <c r="K15" s="404">
        <v>1348</v>
      </c>
      <c r="L15" s="404">
        <v>1095</v>
      </c>
      <c r="M15" s="404">
        <v>8253</v>
      </c>
      <c r="N15" s="404">
        <v>3468</v>
      </c>
      <c r="O15" s="404"/>
      <c r="P15" s="404"/>
      <c r="Q15" s="410">
        <v>1</v>
      </c>
      <c r="R15" s="410">
        <v>2</v>
      </c>
      <c r="S15" s="410">
        <v>1</v>
      </c>
      <c r="T15" s="410">
        <v>500000</v>
      </c>
      <c r="U15" s="410">
        <v>500000</v>
      </c>
      <c r="V15" s="410">
        <v>500000</v>
      </c>
      <c r="W15" s="410">
        <v>4054</v>
      </c>
      <c r="X15" s="410">
        <v>6151</v>
      </c>
      <c r="Y15" s="412">
        <v>3959</v>
      </c>
      <c r="Z15" s="386"/>
      <c r="AA15" s="385">
        <f t="shared" si="2"/>
        <v>0</v>
      </c>
    </row>
    <row r="16" ht="21.75" customHeight="1" spans="1:27">
      <c r="A16" s="394">
        <v>12</v>
      </c>
      <c r="B16" s="394" t="s">
        <v>41</v>
      </c>
      <c r="C16" s="395">
        <f t="shared" si="0"/>
        <v>2450000</v>
      </c>
      <c r="D16" s="395">
        <f t="shared" si="1"/>
        <v>27462</v>
      </c>
      <c r="E16" s="396">
        <v>7</v>
      </c>
      <c r="F16" s="396">
        <v>2</v>
      </c>
      <c r="G16" s="396"/>
      <c r="H16" s="396">
        <v>1750000</v>
      </c>
      <c r="I16" s="404">
        <v>700000</v>
      </c>
      <c r="J16" s="404"/>
      <c r="K16" s="404">
        <v>11440</v>
      </c>
      <c r="L16" s="404">
        <v>9296</v>
      </c>
      <c r="M16" s="404">
        <v>4940</v>
      </c>
      <c r="N16" s="404">
        <v>1786</v>
      </c>
      <c r="O16" s="404"/>
      <c r="P16" s="404"/>
      <c r="Q16" s="410">
        <v>2</v>
      </c>
      <c r="R16" s="410">
        <v>5</v>
      </c>
      <c r="S16" s="410">
        <v>2</v>
      </c>
      <c r="T16" s="410">
        <v>400000</v>
      </c>
      <c r="U16" s="410">
        <v>1450000</v>
      </c>
      <c r="V16" s="410">
        <v>600000</v>
      </c>
      <c r="W16" s="410">
        <v>3754</v>
      </c>
      <c r="X16" s="410">
        <v>17988</v>
      </c>
      <c r="Y16" s="412">
        <v>5720</v>
      </c>
      <c r="Z16" s="386"/>
      <c r="AA16" s="385">
        <f t="shared" si="2"/>
        <v>0</v>
      </c>
    </row>
    <row r="17" ht="21.75" customHeight="1" spans="1:27">
      <c r="A17" s="394">
        <v>13</v>
      </c>
      <c r="B17" s="394" t="s">
        <v>42</v>
      </c>
      <c r="C17" s="395">
        <f t="shared" si="0"/>
        <v>400000</v>
      </c>
      <c r="D17" s="395">
        <f t="shared" si="1"/>
        <v>10816</v>
      </c>
      <c r="E17" s="396">
        <v>2</v>
      </c>
      <c r="F17" s="396"/>
      <c r="G17" s="396"/>
      <c r="H17" s="396">
        <v>400000</v>
      </c>
      <c r="I17" s="404"/>
      <c r="J17" s="404"/>
      <c r="K17" s="404">
        <v>5967</v>
      </c>
      <c r="L17" s="404">
        <v>4849</v>
      </c>
      <c r="M17" s="404"/>
      <c r="N17" s="404"/>
      <c r="O17" s="404"/>
      <c r="P17" s="404"/>
      <c r="Q17" s="410">
        <v>2</v>
      </c>
      <c r="R17" s="410"/>
      <c r="S17" s="410"/>
      <c r="T17" s="410">
        <v>400000</v>
      </c>
      <c r="U17" s="410"/>
      <c r="V17" s="410"/>
      <c r="W17" s="410">
        <v>10816</v>
      </c>
      <c r="X17" s="410"/>
      <c r="Y17" s="412"/>
      <c r="Z17" s="386"/>
      <c r="AA17" s="385">
        <f t="shared" si="2"/>
        <v>0</v>
      </c>
    </row>
    <row r="18" ht="24.95" customHeight="1" spans="1:27">
      <c r="A18" s="394">
        <v>14</v>
      </c>
      <c r="B18" s="394" t="s">
        <v>43</v>
      </c>
      <c r="C18" s="395">
        <f t="shared" si="0"/>
        <v>4080000</v>
      </c>
      <c r="D18" s="395">
        <f t="shared" si="1"/>
        <v>96551</v>
      </c>
      <c r="E18" s="396">
        <v>8</v>
      </c>
      <c r="F18" s="396"/>
      <c r="G18" s="396"/>
      <c r="H18" s="396">
        <v>4080000</v>
      </c>
      <c r="I18" s="404"/>
      <c r="J18" s="404"/>
      <c r="K18" s="404">
        <v>53270</v>
      </c>
      <c r="L18" s="404">
        <v>43281</v>
      </c>
      <c r="M18" s="404"/>
      <c r="N18" s="404"/>
      <c r="O18" s="404"/>
      <c r="P18" s="404"/>
      <c r="Q18" s="410">
        <v>3</v>
      </c>
      <c r="R18" s="410">
        <v>4</v>
      </c>
      <c r="S18" s="410">
        <v>1</v>
      </c>
      <c r="T18" s="410">
        <v>1000000</v>
      </c>
      <c r="U18" s="410">
        <v>2680000</v>
      </c>
      <c r="V18" s="410">
        <v>400000</v>
      </c>
      <c r="W18" s="410">
        <v>23203</v>
      </c>
      <c r="X18" s="410">
        <v>68521</v>
      </c>
      <c r="Y18" s="412">
        <v>4827</v>
      </c>
      <c r="Z18" s="386"/>
      <c r="AA18" s="385">
        <f t="shared" si="2"/>
        <v>0</v>
      </c>
    </row>
    <row r="19" ht="24.95" customHeight="1" spans="1:27">
      <c r="A19" s="394">
        <v>15</v>
      </c>
      <c r="B19" s="394" t="s">
        <v>44</v>
      </c>
      <c r="C19" s="395">
        <f t="shared" si="0"/>
        <v>7290000</v>
      </c>
      <c r="D19" s="395">
        <f t="shared" si="1"/>
        <v>150367</v>
      </c>
      <c r="E19" s="396">
        <v>6</v>
      </c>
      <c r="F19" s="396"/>
      <c r="G19" s="396"/>
      <c r="H19" s="396">
        <v>7290000</v>
      </c>
      <c r="I19" s="404"/>
      <c r="J19" s="404"/>
      <c r="K19" s="404">
        <v>82961</v>
      </c>
      <c r="L19" s="404">
        <v>67406</v>
      </c>
      <c r="M19" s="404"/>
      <c r="N19" s="404"/>
      <c r="O19" s="404"/>
      <c r="P19" s="404"/>
      <c r="Q19" s="410">
        <v>2</v>
      </c>
      <c r="R19" s="410"/>
      <c r="S19" s="410">
        <v>4</v>
      </c>
      <c r="T19" s="410">
        <v>3900000</v>
      </c>
      <c r="U19" s="410"/>
      <c r="V19" s="410">
        <v>3390000</v>
      </c>
      <c r="W19" s="410">
        <v>75634</v>
      </c>
      <c r="X19" s="410"/>
      <c r="Y19" s="412">
        <v>74733</v>
      </c>
      <c r="Z19" s="386"/>
      <c r="AA19" s="385">
        <f t="shared" si="2"/>
        <v>0</v>
      </c>
    </row>
    <row r="20" ht="24.95" customHeight="1" spans="1:27">
      <c r="A20" s="394">
        <v>16</v>
      </c>
      <c r="B20" s="394" t="s">
        <v>45</v>
      </c>
      <c r="C20" s="395">
        <f t="shared" si="0"/>
        <v>24950000</v>
      </c>
      <c r="D20" s="395">
        <f t="shared" si="1"/>
        <v>460714</v>
      </c>
      <c r="E20" s="396">
        <v>17</v>
      </c>
      <c r="F20" s="396">
        <v>2</v>
      </c>
      <c r="G20" s="396"/>
      <c r="H20" s="396">
        <v>24050000</v>
      </c>
      <c r="I20" s="404">
        <v>900000</v>
      </c>
      <c r="J20" s="404"/>
      <c r="K20" s="404">
        <v>248206</v>
      </c>
      <c r="L20" s="404">
        <v>201667</v>
      </c>
      <c r="M20" s="404">
        <v>7521</v>
      </c>
      <c r="N20" s="404">
        <v>3320</v>
      </c>
      <c r="O20" s="404"/>
      <c r="P20" s="404"/>
      <c r="Q20" s="410">
        <v>1</v>
      </c>
      <c r="R20" s="410">
        <v>14</v>
      </c>
      <c r="S20" s="410">
        <v>4</v>
      </c>
      <c r="T20" s="410">
        <v>500000</v>
      </c>
      <c r="U20" s="410">
        <v>11250000</v>
      </c>
      <c r="V20" s="410">
        <v>13200000</v>
      </c>
      <c r="W20" s="410">
        <v>8100</v>
      </c>
      <c r="X20" s="410">
        <v>241924</v>
      </c>
      <c r="Y20" s="412">
        <v>210690</v>
      </c>
      <c r="Z20" s="386"/>
      <c r="AA20" s="385">
        <f t="shared" si="2"/>
        <v>0</v>
      </c>
    </row>
    <row r="21" ht="24.95" customHeight="1" spans="1:27">
      <c r="A21" s="394">
        <v>17</v>
      </c>
      <c r="B21" s="394" t="s">
        <v>46</v>
      </c>
      <c r="C21" s="395">
        <f t="shared" si="0"/>
        <v>7200000</v>
      </c>
      <c r="D21" s="395">
        <f t="shared" si="1"/>
        <v>129308</v>
      </c>
      <c r="E21" s="396">
        <v>2</v>
      </c>
      <c r="F21" s="396"/>
      <c r="G21" s="396"/>
      <c r="H21" s="396">
        <v>7200000</v>
      </c>
      <c r="I21" s="404"/>
      <c r="J21" s="404"/>
      <c r="K21" s="404">
        <v>71342</v>
      </c>
      <c r="L21" s="404">
        <v>57966</v>
      </c>
      <c r="M21" s="404"/>
      <c r="N21" s="404"/>
      <c r="O21" s="404"/>
      <c r="P21" s="404"/>
      <c r="Q21" s="396"/>
      <c r="R21" s="396"/>
      <c r="S21" s="410">
        <v>2</v>
      </c>
      <c r="T21" s="410"/>
      <c r="U21" s="410"/>
      <c r="V21" s="410">
        <v>7200000</v>
      </c>
      <c r="W21" s="410"/>
      <c r="X21" s="410"/>
      <c r="Y21" s="412">
        <v>129308</v>
      </c>
      <c r="Z21" s="386"/>
      <c r="AA21" s="385">
        <f t="shared" si="2"/>
        <v>0</v>
      </c>
    </row>
    <row r="22" ht="24.95" customHeight="1" spans="1:27">
      <c r="A22" s="394">
        <v>18</v>
      </c>
      <c r="B22" s="394" t="s">
        <v>47</v>
      </c>
      <c r="C22" s="395">
        <f t="shared" si="0"/>
        <v>3000000</v>
      </c>
      <c r="D22" s="395">
        <f t="shared" si="1"/>
        <v>113071</v>
      </c>
      <c r="E22" s="396">
        <v>1</v>
      </c>
      <c r="F22" s="396"/>
      <c r="G22" s="396"/>
      <c r="H22" s="396">
        <v>3000000</v>
      </c>
      <c r="I22" s="404"/>
      <c r="J22" s="404"/>
      <c r="K22" s="404">
        <v>62384</v>
      </c>
      <c r="L22" s="404">
        <v>50687</v>
      </c>
      <c r="M22" s="404"/>
      <c r="N22" s="404"/>
      <c r="O22" s="404"/>
      <c r="P22" s="404"/>
      <c r="Q22" s="410"/>
      <c r="R22" s="410">
        <v>1</v>
      </c>
      <c r="S22" s="410"/>
      <c r="T22" s="410"/>
      <c r="U22" s="410">
        <v>3000000</v>
      </c>
      <c r="V22" s="410"/>
      <c r="W22" s="410"/>
      <c r="X22" s="410">
        <v>113071</v>
      </c>
      <c r="Y22" s="412"/>
      <c r="Z22" s="386"/>
      <c r="AA22" s="385">
        <f t="shared" si="2"/>
        <v>0</v>
      </c>
    </row>
    <row r="23" ht="24.95" customHeight="1" spans="1:27">
      <c r="A23" s="394">
        <v>19</v>
      </c>
      <c r="B23" s="394" t="s">
        <v>48</v>
      </c>
      <c r="C23" s="395">
        <f t="shared" si="0"/>
        <v>390000</v>
      </c>
      <c r="D23" s="395">
        <f t="shared" si="1"/>
        <v>6211</v>
      </c>
      <c r="E23" s="396">
        <v>2</v>
      </c>
      <c r="F23" s="396"/>
      <c r="G23" s="396"/>
      <c r="H23" s="397">
        <v>390000</v>
      </c>
      <c r="I23" s="404"/>
      <c r="J23" s="404"/>
      <c r="K23" s="404">
        <v>3427</v>
      </c>
      <c r="L23" s="404">
        <v>2784</v>
      </c>
      <c r="M23" s="404"/>
      <c r="N23" s="404"/>
      <c r="O23" s="404"/>
      <c r="P23" s="404"/>
      <c r="Q23" s="410">
        <v>2</v>
      </c>
      <c r="R23" s="410"/>
      <c r="S23" s="410"/>
      <c r="T23" s="410">
        <v>390000</v>
      </c>
      <c r="U23" s="410"/>
      <c r="V23" s="410"/>
      <c r="W23" s="410">
        <v>6211</v>
      </c>
      <c r="X23" s="410"/>
      <c r="Y23" s="412"/>
      <c r="Z23" s="386"/>
      <c r="AA23" s="385">
        <f t="shared" si="2"/>
        <v>0</v>
      </c>
    </row>
    <row r="24" ht="24.95" customHeight="1" spans="1:27">
      <c r="A24" s="394">
        <v>20</v>
      </c>
      <c r="B24" s="394" t="s">
        <v>49</v>
      </c>
      <c r="C24" s="395">
        <f t="shared" si="0"/>
        <v>11900000</v>
      </c>
      <c r="D24" s="395">
        <f t="shared" si="1"/>
        <v>307715</v>
      </c>
      <c r="E24" s="396">
        <v>1</v>
      </c>
      <c r="F24" s="396">
        <v>4</v>
      </c>
      <c r="G24" s="396"/>
      <c r="H24" s="55">
        <v>9900000</v>
      </c>
      <c r="I24" s="404">
        <v>2000000</v>
      </c>
      <c r="J24" s="404"/>
      <c r="K24" s="404">
        <v>154603</v>
      </c>
      <c r="L24" s="404">
        <v>125615</v>
      </c>
      <c r="M24" s="404">
        <v>19027</v>
      </c>
      <c r="N24" s="404">
        <v>8470</v>
      </c>
      <c r="O24" s="404"/>
      <c r="P24" s="404"/>
      <c r="Q24" s="410">
        <v>4</v>
      </c>
      <c r="R24" s="410">
        <v>1</v>
      </c>
      <c r="S24" s="410"/>
      <c r="T24" s="410">
        <v>2000000</v>
      </c>
      <c r="U24" s="410">
        <v>9900000</v>
      </c>
      <c r="V24" s="410"/>
      <c r="W24" s="410">
        <v>27497</v>
      </c>
      <c r="X24" s="410">
        <v>280218</v>
      </c>
      <c r="Y24" s="412"/>
      <c r="Z24" s="386"/>
      <c r="AA24" s="385">
        <f t="shared" si="2"/>
        <v>0</v>
      </c>
    </row>
    <row r="25" ht="24.95" customHeight="1" spans="1:27">
      <c r="A25" s="394">
        <v>21</v>
      </c>
      <c r="B25" s="394" t="s">
        <v>50</v>
      </c>
      <c r="C25" s="395">
        <f t="shared" si="0"/>
        <v>12300000</v>
      </c>
      <c r="D25" s="395">
        <f t="shared" si="1"/>
        <v>176214</v>
      </c>
      <c r="E25" s="396">
        <v>2</v>
      </c>
      <c r="F25" s="396">
        <v>5</v>
      </c>
      <c r="G25" s="396"/>
      <c r="H25" s="396">
        <v>9950000</v>
      </c>
      <c r="I25" s="404">
        <v>2350000</v>
      </c>
      <c r="J25" s="404"/>
      <c r="K25" s="404">
        <v>74198</v>
      </c>
      <c r="L25" s="404">
        <v>60286</v>
      </c>
      <c r="M25" s="404">
        <v>28581</v>
      </c>
      <c r="N25" s="404">
        <v>13149</v>
      </c>
      <c r="O25" s="404"/>
      <c r="P25" s="404"/>
      <c r="Q25" s="410">
        <v>4</v>
      </c>
      <c r="R25" s="410">
        <v>1</v>
      </c>
      <c r="S25" s="410">
        <v>2</v>
      </c>
      <c r="T25" s="410">
        <v>2000000</v>
      </c>
      <c r="U25" s="410">
        <v>350000</v>
      </c>
      <c r="V25" s="410">
        <v>9950000</v>
      </c>
      <c r="W25" s="410">
        <v>34980</v>
      </c>
      <c r="X25" s="410">
        <v>6750</v>
      </c>
      <c r="Y25" s="412">
        <v>134484</v>
      </c>
      <c r="Z25" s="386"/>
      <c r="AA25" s="385">
        <f t="shared" si="2"/>
        <v>0</v>
      </c>
    </row>
    <row r="26" s="384" customFormat="1" ht="21.75" customHeight="1" spans="1:26">
      <c r="A26" s="398"/>
      <c r="B26" s="399" t="s">
        <v>51</v>
      </c>
      <c r="C26" s="400">
        <f>SUM(C5:C25)</f>
        <v>139380000</v>
      </c>
      <c r="D26" s="400">
        <f>SUM(D5:D25)</f>
        <v>2742204</v>
      </c>
      <c r="E26" s="400">
        <f>SUM(E5:E25)</f>
        <v>86</v>
      </c>
      <c r="F26" s="400">
        <f>SUM(F5:F25)</f>
        <v>28</v>
      </c>
      <c r="G26" s="400">
        <f>SUM(G5:G25)</f>
        <v>1</v>
      </c>
      <c r="H26" s="400">
        <f t="shared" ref="H26:Y26" si="3">SUM(H5:H25)</f>
        <v>124700000</v>
      </c>
      <c r="I26" s="400">
        <f t="shared" si="3"/>
        <v>12680000</v>
      </c>
      <c r="J26" s="400">
        <f t="shared" si="3"/>
        <v>2000000</v>
      </c>
      <c r="K26" s="404">
        <f t="shared" si="3"/>
        <v>1407056</v>
      </c>
      <c r="L26" s="404">
        <f t="shared" si="3"/>
        <v>1143235</v>
      </c>
      <c r="M26" s="404">
        <f t="shared" si="3"/>
        <v>103953</v>
      </c>
      <c r="N26" s="404">
        <f t="shared" si="3"/>
        <v>45950</v>
      </c>
      <c r="O26" s="404">
        <f t="shared" si="3"/>
        <v>23178</v>
      </c>
      <c r="P26" s="404">
        <f t="shared" si="3"/>
        <v>18832</v>
      </c>
      <c r="Q26" s="400">
        <f t="shared" si="3"/>
        <v>52</v>
      </c>
      <c r="R26" s="400">
        <f t="shared" si="3"/>
        <v>35</v>
      </c>
      <c r="S26" s="400">
        <f t="shared" si="3"/>
        <v>28</v>
      </c>
      <c r="T26" s="400">
        <f t="shared" si="3"/>
        <v>42650000</v>
      </c>
      <c r="U26" s="400">
        <f t="shared" si="3"/>
        <v>39030000</v>
      </c>
      <c r="V26" s="400">
        <f t="shared" si="3"/>
        <v>57700000</v>
      </c>
      <c r="W26" s="400">
        <f t="shared" si="3"/>
        <v>730625</v>
      </c>
      <c r="X26" s="400">
        <f t="shared" si="3"/>
        <v>1012784</v>
      </c>
      <c r="Y26" s="400">
        <f t="shared" si="3"/>
        <v>998795</v>
      </c>
      <c r="Z26" s="401"/>
    </row>
    <row r="27" s="384" customFormat="1" ht="12.75" customHeight="1" spans="4:11">
      <c r="D27" s="401"/>
      <c r="I27" s="405"/>
      <c r="J27" s="406"/>
      <c r="K27" s="406"/>
    </row>
    <row r="28" s="384" customFormat="1" ht="12.75" customHeight="1" spans="3:25"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402"/>
      <c r="O28" s="402"/>
      <c r="X28" s="411"/>
      <c r="Y28" s="411"/>
    </row>
    <row r="29" ht="12.75" customHeight="1" spans="11:12">
      <c r="K29" s="407"/>
      <c r="L29" s="408"/>
    </row>
    <row r="30" ht="12.75" customHeight="1" spans="13:15">
      <c r="M30" s="386"/>
      <c r="O30" s="386"/>
    </row>
    <row r="31" ht="12.75" customHeight="1" spans="23:23">
      <c r="W31" s="386"/>
    </row>
    <row r="32" ht="12.75" customHeight="1"/>
    <row r="33" spans="13:15">
      <c r="M33" s="386"/>
      <c r="O33" s="386"/>
    </row>
  </sheetData>
  <autoFilter ref="A4:AA26">
    <extLst/>
  </autoFilter>
  <mergeCells count="30">
    <mergeCell ref="A1:Y1"/>
    <mergeCell ref="E2:G2"/>
    <mergeCell ref="H2:J2"/>
    <mergeCell ref="K2:P2"/>
    <mergeCell ref="Q2:S2"/>
    <mergeCell ref="T2:V2"/>
    <mergeCell ref="W2:Y2"/>
    <mergeCell ref="K3:L3"/>
    <mergeCell ref="M3:N3"/>
    <mergeCell ref="O3:P3"/>
    <mergeCell ref="A2:A4"/>
    <mergeCell ref="B2:B4"/>
    <mergeCell ref="C2:C4"/>
    <mergeCell ref="D2:D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</mergeCells>
  <pageMargins left="0.432638888888889" right="0.7" top="0.75" bottom="0.75" header="0.3" footer="0.3"/>
  <pageSetup paperSize="9" scale="56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4" sqref="E4"/>
    </sheetView>
  </sheetViews>
  <sheetFormatPr defaultColWidth="9" defaultRowHeight="13.5"/>
  <cols>
    <col min="1" max="1" width="4.875" style="4" customWidth="1"/>
    <col min="2" max="2" width="6.875" style="4" customWidth="1"/>
    <col min="3" max="3" width="6.625" style="4" customWidth="1"/>
    <col min="4" max="4" width="8.25" style="4" customWidth="1"/>
    <col min="5" max="5" width="10" style="4" customWidth="1"/>
    <col min="6" max="6" width="8.75" style="5" customWidth="1"/>
    <col min="7" max="8" width="10.875" style="4" customWidth="1"/>
    <col min="9" max="9" width="11.5" style="4" customWidth="1"/>
    <col min="10" max="10" width="12.125" style="4" customWidth="1"/>
    <col min="11" max="11" width="9.875" style="4" customWidth="1"/>
    <col min="12" max="12" width="10.75" style="4" customWidth="1"/>
    <col min="13" max="13" width="9" style="4" customWidth="1"/>
    <col min="14" max="14" width="15.375" style="4" customWidth="1"/>
    <col min="15" max="15" width="9.625" style="4" customWidth="1"/>
    <col min="16" max="16" width="8.125" style="4" hidden="1" customWidth="1"/>
    <col min="17" max="17" width="7.75" style="4" customWidth="1"/>
    <col min="18" max="23" width="9" style="4"/>
    <col min="24" max="24" width="10.25" style="4" customWidth="1"/>
    <col min="25" max="25" width="11.625" style="4" customWidth="1"/>
    <col min="26" max="16384" width="9" style="4"/>
  </cols>
  <sheetData>
    <row r="1" ht="31.5" customHeight="1" spans="1:23">
      <c r="A1" s="6" t="s">
        <v>179</v>
      </c>
      <c r="B1" s="6"/>
      <c r="C1" s="6"/>
      <c r="D1" s="6"/>
      <c r="E1" s="6"/>
      <c r="F1" s="6"/>
      <c r="G1" s="6"/>
      <c r="H1" s="6"/>
      <c r="I1" s="6"/>
      <c r="J1" s="19"/>
      <c r="K1" s="19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195"/>
    </row>
    <row r="2" ht="23.25" customHeight="1" spans="1:23">
      <c r="A2" s="217" t="s">
        <v>1</v>
      </c>
      <c r="B2" s="217" t="s">
        <v>56</v>
      </c>
      <c r="C2" s="217" t="s">
        <v>2</v>
      </c>
      <c r="D2" s="217" t="s">
        <v>57</v>
      </c>
      <c r="E2" s="217" t="s">
        <v>58</v>
      </c>
      <c r="F2" s="217" t="s">
        <v>59</v>
      </c>
      <c r="G2" s="217" t="s">
        <v>60</v>
      </c>
      <c r="H2" s="217"/>
      <c r="I2" s="217" t="s">
        <v>61</v>
      </c>
      <c r="J2" s="240" t="s">
        <v>62</v>
      </c>
      <c r="K2" s="221" t="s">
        <v>63</v>
      </c>
      <c r="L2" s="217" t="s">
        <v>64</v>
      </c>
      <c r="M2" s="222" t="s">
        <v>65</v>
      </c>
      <c r="N2" s="222" t="s">
        <v>66</v>
      </c>
      <c r="O2" s="222" t="s">
        <v>67</v>
      </c>
      <c r="P2" s="217" t="s">
        <v>69</v>
      </c>
      <c r="Q2" s="227" t="s">
        <v>68</v>
      </c>
      <c r="R2" s="221" t="s">
        <v>70</v>
      </c>
      <c r="S2" s="221" t="s">
        <v>71</v>
      </c>
      <c r="T2" s="221" t="s">
        <v>72</v>
      </c>
      <c r="U2" s="221" t="s">
        <v>73</v>
      </c>
      <c r="V2" s="217" t="s">
        <v>53</v>
      </c>
      <c r="W2" s="89"/>
    </row>
    <row r="3" ht="23.25" customHeight="1" spans="1:23">
      <c r="A3" s="217"/>
      <c r="B3" s="217"/>
      <c r="C3" s="217"/>
      <c r="D3" s="217"/>
      <c r="E3" s="217"/>
      <c r="F3" s="217"/>
      <c r="G3" s="217" t="s">
        <v>74</v>
      </c>
      <c r="H3" s="217" t="s">
        <v>75</v>
      </c>
      <c r="I3" s="217"/>
      <c r="J3" s="240"/>
      <c r="K3" s="221"/>
      <c r="L3" s="217"/>
      <c r="M3" s="222"/>
      <c r="N3" s="222"/>
      <c r="O3" s="222"/>
      <c r="P3" s="217"/>
      <c r="Q3" s="227"/>
      <c r="R3" s="221"/>
      <c r="S3" s="221"/>
      <c r="T3" s="221"/>
      <c r="U3" s="221"/>
      <c r="V3" s="217"/>
      <c r="W3" s="89"/>
    </row>
    <row r="4" s="3" customFormat="1" ht="26.25" customHeight="1" spans="1:25">
      <c r="A4" s="8">
        <v>1</v>
      </c>
      <c r="B4" s="9" t="s">
        <v>77</v>
      </c>
      <c r="C4" s="9" t="s">
        <v>180</v>
      </c>
      <c r="D4" s="257" t="s">
        <v>181</v>
      </c>
      <c r="E4" s="258" t="s">
        <v>182</v>
      </c>
      <c r="F4" s="259" t="s">
        <v>183</v>
      </c>
      <c r="G4" s="260">
        <v>44390</v>
      </c>
      <c r="H4" s="260">
        <v>44755</v>
      </c>
      <c r="I4" s="13" t="s">
        <v>184</v>
      </c>
      <c r="J4" s="223">
        <v>300000</v>
      </c>
      <c r="K4" s="261">
        <v>0.054375</v>
      </c>
      <c r="L4" s="153" t="s">
        <v>185</v>
      </c>
      <c r="M4" s="26"/>
      <c r="N4" s="26">
        <v>44652</v>
      </c>
      <c r="O4" s="26">
        <v>44755</v>
      </c>
      <c r="P4" s="35">
        <v>1</v>
      </c>
      <c r="Q4" s="36">
        <v>104</v>
      </c>
      <c r="R4" s="37">
        <v>0.03</v>
      </c>
      <c r="S4" s="38">
        <v>0.024375</v>
      </c>
      <c r="T4" s="36">
        <v>2308</v>
      </c>
      <c r="U4" s="36">
        <v>1875</v>
      </c>
      <c r="V4" s="39">
        <v>4183</v>
      </c>
      <c r="W4" s="90"/>
      <c r="X4" s="263"/>
      <c r="Y4" s="197"/>
    </row>
    <row r="5" s="41" customFormat="1" ht="23.25" customHeight="1" spans="1:23">
      <c r="A5" s="8" t="s">
        <v>51</v>
      </c>
      <c r="B5" s="8"/>
      <c r="C5" s="8"/>
      <c r="D5" s="69"/>
      <c r="E5" s="144"/>
      <c r="F5" s="71"/>
      <c r="G5" s="71"/>
      <c r="H5" s="71"/>
      <c r="I5" s="8"/>
      <c r="J5" s="226">
        <f>SUM(J4:J4)</f>
        <v>300000</v>
      </c>
      <c r="K5" s="74"/>
      <c r="L5" s="157"/>
      <c r="M5" s="157"/>
      <c r="N5" s="157"/>
      <c r="O5" s="157"/>
      <c r="P5" s="157"/>
      <c r="Q5" s="157"/>
      <c r="R5" s="162"/>
      <c r="S5" s="162"/>
      <c r="T5" s="39">
        <f>SUM(T4:T4)</f>
        <v>2308</v>
      </c>
      <c r="U5" s="39">
        <f>SUM(U4:U4)</f>
        <v>1875</v>
      </c>
      <c r="V5" s="39">
        <f>SUM(V4:V4)</f>
        <v>4183</v>
      </c>
      <c r="W5" s="264"/>
    </row>
    <row r="6" ht="24.75" customHeight="1"/>
    <row r="7" ht="19.5" customHeight="1"/>
    <row r="8" ht="19.5" customHeight="1" spans="10:22">
      <c r="J8" s="262"/>
      <c r="T8" s="40"/>
      <c r="U8" s="40"/>
      <c r="V8" s="40"/>
    </row>
    <row r="9" ht="19.5" customHeight="1"/>
    <row r="10" ht="19.5" customHeight="1" spans="14:14">
      <c r="N10" s="262"/>
    </row>
    <row r="11" ht="19.5" customHeight="1"/>
    <row r="12" ht="19.5" customHeight="1"/>
  </sheetData>
  <mergeCells count="23">
    <mergeCell ref="A1:V1"/>
    <mergeCell ref="G2:H2"/>
    <mergeCell ref="A5:B5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</mergeCells>
  <pageMargins left="0.41" right="0.708661417322835" top="0.748031496062992" bottom="0.748031496062992" header="0.31496062992126" footer="0.31496062992126"/>
  <pageSetup paperSize="9" scale="6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pane ySplit="3" topLeftCell="A4" activePane="bottomLeft" state="frozen"/>
      <selection/>
      <selection pane="bottomLeft" activeCell="E7" sqref="E7"/>
    </sheetView>
  </sheetViews>
  <sheetFormatPr defaultColWidth="9" defaultRowHeight="13.5" outlineLevelRow="7"/>
  <cols>
    <col min="1" max="1" width="3.375" customWidth="1"/>
    <col min="2" max="2" width="7.875" customWidth="1"/>
    <col min="3" max="3" width="6.875" customWidth="1"/>
    <col min="5" max="5" width="7.625" customWidth="1"/>
    <col min="6" max="6" width="7.75" style="81" customWidth="1"/>
    <col min="7" max="8" width="10.875" customWidth="1"/>
    <col min="9" max="9" width="7.125" customWidth="1"/>
    <col min="10" max="10" width="13" customWidth="1"/>
    <col min="11" max="11" width="8.25" customWidth="1"/>
    <col min="12" max="12" width="10.75" hidden="1" customWidth="1"/>
    <col min="13" max="13" width="12" hidden="1" customWidth="1"/>
    <col min="14" max="14" width="10.125" customWidth="1"/>
    <col min="15" max="15" width="10.375" customWidth="1"/>
    <col min="16" max="16" width="7.75" customWidth="1"/>
    <col min="23" max="23" width="9" hidden="1" customWidth="1"/>
    <col min="24" max="24" width="12.25" hidden="1" customWidth="1"/>
    <col min="25" max="25" width="11.625" hidden="1" customWidth="1"/>
  </cols>
  <sheetData>
    <row r="1" ht="36.75" customHeight="1" spans="1:23">
      <c r="A1" s="83" t="s">
        <v>186</v>
      </c>
      <c r="B1" s="83"/>
      <c r="C1" s="83"/>
      <c r="D1" s="83"/>
      <c r="E1" s="83"/>
      <c r="F1" s="83"/>
      <c r="G1" s="83"/>
      <c r="H1" s="83"/>
      <c r="I1" s="83"/>
      <c r="J1" s="85"/>
      <c r="K1" s="85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8"/>
    </row>
    <row r="2" s="230" customFormat="1" ht="23.25" customHeight="1" spans="1:23">
      <c r="A2" s="217" t="s">
        <v>1</v>
      </c>
      <c r="B2" s="217" t="s">
        <v>56</v>
      </c>
      <c r="C2" s="217" t="s">
        <v>2</v>
      </c>
      <c r="D2" s="217" t="s">
        <v>57</v>
      </c>
      <c r="E2" s="217" t="s">
        <v>58</v>
      </c>
      <c r="F2" s="217" t="s">
        <v>59</v>
      </c>
      <c r="G2" s="217" t="s">
        <v>60</v>
      </c>
      <c r="H2" s="217"/>
      <c r="I2" s="217" t="s">
        <v>61</v>
      </c>
      <c r="J2" s="240" t="s">
        <v>62</v>
      </c>
      <c r="K2" s="221" t="s">
        <v>63</v>
      </c>
      <c r="L2" s="217" t="s">
        <v>64</v>
      </c>
      <c r="M2" s="222" t="s">
        <v>65</v>
      </c>
      <c r="N2" s="222" t="s">
        <v>66</v>
      </c>
      <c r="O2" s="222" t="s">
        <v>67</v>
      </c>
      <c r="P2" s="241" t="s">
        <v>68</v>
      </c>
      <c r="Q2" s="241" t="s">
        <v>69</v>
      </c>
      <c r="R2" s="221" t="s">
        <v>70</v>
      </c>
      <c r="S2" s="221" t="s">
        <v>71</v>
      </c>
      <c r="T2" s="221" t="s">
        <v>72</v>
      </c>
      <c r="U2" s="221" t="s">
        <v>73</v>
      </c>
      <c r="V2" s="217" t="s">
        <v>53</v>
      </c>
      <c r="W2" s="252"/>
    </row>
    <row r="3" s="230" customFormat="1" ht="23.25" customHeight="1" spans="1:23">
      <c r="A3" s="217"/>
      <c r="B3" s="217"/>
      <c r="C3" s="217"/>
      <c r="D3" s="217"/>
      <c r="E3" s="217"/>
      <c r="F3" s="217"/>
      <c r="G3" s="217" t="s">
        <v>74</v>
      </c>
      <c r="H3" s="217" t="s">
        <v>75</v>
      </c>
      <c r="I3" s="217"/>
      <c r="J3" s="240"/>
      <c r="K3" s="221"/>
      <c r="L3" s="217"/>
      <c r="M3" s="222"/>
      <c r="N3" s="222"/>
      <c r="O3" s="222"/>
      <c r="P3" s="241"/>
      <c r="Q3" s="241"/>
      <c r="R3" s="221"/>
      <c r="S3" s="221"/>
      <c r="T3" s="221"/>
      <c r="U3" s="221"/>
      <c r="V3" s="217"/>
      <c r="W3" s="252"/>
    </row>
    <row r="4" s="80" customFormat="1" ht="23.25" customHeight="1" spans="1:25">
      <c r="A4" s="8">
        <v>1</v>
      </c>
      <c r="B4" s="8" t="s">
        <v>77</v>
      </c>
      <c r="C4" s="13" t="s">
        <v>187</v>
      </c>
      <c r="D4" s="232" t="s">
        <v>188</v>
      </c>
      <c r="E4" s="232" t="s">
        <v>189</v>
      </c>
      <c r="F4" s="232" t="s">
        <v>82</v>
      </c>
      <c r="G4" s="233">
        <v>44386</v>
      </c>
      <c r="H4" s="233">
        <v>44750</v>
      </c>
      <c r="I4" s="232" t="s">
        <v>97</v>
      </c>
      <c r="J4" s="242">
        <v>500000</v>
      </c>
      <c r="K4" s="243">
        <v>0.0435</v>
      </c>
      <c r="L4" s="244"/>
      <c r="M4" s="26" t="s">
        <v>87</v>
      </c>
      <c r="N4" s="26">
        <v>44652</v>
      </c>
      <c r="O4" s="245">
        <v>44750</v>
      </c>
      <c r="P4" s="13">
        <v>99</v>
      </c>
      <c r="Q4" s="253">
        <v>1</v>
      </c>
      <c r="R4" s="37">
        <v>0.03</v>
      </c>
      <c r="S4" s="38">
        <v>0.0135</v>
      </c>
      <c r="T4" s="254">
        <v>4068</v>
      </c>
      <c r="U4" s="254">
        <v>1831</v>
      </c>
      <c r="V4" s="254">
        <v>5899</v>
      </c>
      <c r="W4" s="90"/>
      <c r="X4" s="197">
        <v>59.5890410958904</v>
      </c>
      <c r="Y4" s="197">
        <v>98.9947126436782</v>
      </c>
    </row>
    <row r="5" s="80" customFormat="1" ht="23.25" customHeight="1" spans="1:25">
      <c r="A5" s="8">
        <v>2</v>
      </c>
      <c r="B5" s="8" t="s">
        <v>77</v>
      </c>
      <c r="C5" s="13" t="s">
        <v>187</v>
      </c>
      <c r="D5" s="234" t="s">
        <v>188</v>
      </c>
      <c r="E5" s="234" t="s">
        <v>190</v>
      </c>
      <c r="F5" s="232" t="s">
        <v>82</v>
      </c>
      <c r="G5" s="235">
        <v>44396</v>
      </c>
      <c r="H5" s="235">
        <v>44760</v>
      </c>
      <c r="I5" s="234" t="s">
        <v>97</v>
      </c>
      <c r="J5" s="246">
        <v>500000</v>
      </c>
      <c r="K5" s="247">
        <v>0.0438</v>
      </c>
      <c r="L5" s="248"/>
      <c r="M5" s="26" t="s">
        <v>87</v>
      </c>
      <c r="N5" s="26">
        <v>44652</v>
      </c>
      <c r="O5" s="245">
        <v>44760</v>
      </c>
      <c r="P5" s="13">
        <v>109</v>
      </c>
      <c r="Q5" s="253">
        <v>1</v>
      </c>
      <c r="R5" s="37">
        <v>0.03</v>
      </c>
      <c r="S5" s="38">
        <v>0.0138</v>
      </c>
      <c r="T5" s="254">
        <v>4479</v>
      </c>
      <c r="U5" s="254">
        <v>2061</v>
      </c>
      <c r="V5" s="254">
        <v>6540</v>
      </c>
      <c r="W5" s="90"/>
      <c r="X5" s="92">
        <v>60</v>
      </c>
      <c r="Y5" s="92">
        <v>109</v>
      </c>
    </row>
    <row r="6" s="80" customFormat="1" ht="23.25" customHeight="1" spans="1:25">
      <c r="A6" s="8">
        <v>3</v>
      </c>
      <c r="B6" s="206" t="s">
        <v>77</v>
      </c>
      <c r="C6" s="236" t="s">
        <v>187</v>
      </c>
      <c r="D6" s="237" t="s">
        <v>188</v>
      </c>
      <c r="E6" s="237" t="s">
        <v>191</v>
      </c>
      <c r="F6" s="232" t="s">
        <v>82</v>
      </c>
      <c r="G6" s="238">
        <v>44399</v>
      </c>
      <c r="H6" s="238">
        <v>44762</v>
      </c>
      <c r="I6" s="237" t="s">
        <v>97</v>
      </c>
      <c r="J6" s="249">
        <v>500000</v>
      </c>
      <c r="K6" s="250">
        <v>0.0438</v>
      </c>
      <c r="L6" s="245"/>
      <c r="M6" s="245" t="s">
        <v>87</v>
      </c>
      <c r="N6" s="26">
        <v>44652</v>
      </c>
      <c r="O6" s="245">
        <v>44762</v>
      </c>
      <c r="P6" s="13">
        <v>111</v>
      </c>
      <c r="Q6" s="253">
        <v>1</v>
      </c>
      <c r="R6" s="255">
        <v>0.03</v>
      </c>
      <c r="S6" s="38">
        <v>0.0138</v>
      </c>
      <c r="T6" s="254">
        <v>4562</v>
      </c>
      <c r="U6" s="254">
        <v>2098</v>
      </c>
      <c r="V6" s="254">
        <v>6660</v>
      </c>
      <c r="W6" s="214"/>
      <c r="X6" s="256">
        <v>60</v>
      </c>
      <c r="Y6" s="256">
        <v>111</v>
      </c>
    </row>
    <row r="7" s="231" customFormat="1" ht="23.25" customHeight="1" spans="1:25">
      <c r="A7" s="8">
        <v>4</v>
      </c>
      <c r="B7" s="206" t="s">
        <v>77</v>
      </c>
      <c r="C7" s="236" t="s">
        <v>187</v>
      </c>
      <c r="D7" s="237" t="s">
        <v>192</v>
      </c>
      <c r="E7" s="237" t="s">
        <v>193</v>
      </c>
      <c r="F7" s="232" t="s">
        <v>82</v>
      </c>
      <c r="G7" s="238">
        <v>44418</v>
      </c>
      <c r="H7" s="238">
        <v>44782</v>
      </c>
      <c r="I7" s="237" t="s">
        <v>97</v>
      </c>
      <c r="J7" s="249">
        <v>500000</v>
      </c>
      <c r="K7" s="250">
        <v>0.0438</v>
      </c>
      <c r="L7" s="251"/>
      <c r="M7" s="245" t="s">
        <v>87</v>
      </c>
      <c r="N7" s="26">
        <v>44652</v>
      </c>
      <c r="O7" s="245">
        <v>44782</v>
      </c>
      <c r="P7" s="13">
        <v>131</v>
      </c>
      <c r="Q7" s="253">
        <v>1</v>
      </c>
      <c r="R7" s="255">
        <v>0.03</v>
      </c>
      <c r="S7" s="38">
        <v>0.0138</v>
      </c>
      <c r="T7" s="254">
        <v>5384</v>
      </c>
      <c r="U7" s="254">
        <v>2476</v>
      </c>
      <c r="V7" s="254">
        <v>7860</v>
      </c>
      <c r="W7" s="214"/>
      <c r="X7" s="256">
        <v>60</v>
      </c>
      <c r="Y7" s="256">
        <v>131</v>
      </c>
    </row>
    <row r="8" s="231" customFormat="1" ht="22.5" customHeight="1" spans="1:23">
      <c r="A8" s="205" t="s">
        <v>51</v>
      </c>
      <c r="B8" s="143"/>
      <c r="C8" s="206"/>
      <c r="D8" s="207"/>
      <c r="E8" s="239"/>
      <c r="F8" s="209"/>
      <c r="G8" s="209"/>
      <c r="H8" s="209"/>
      <c r="I8" s="206"/>
      <c r="J8" s="210">
        <f>SUM(J4:J7)</f>
        <v>2000000</v>
      </c>
      <c r="K8" s="210"/>
      <c r="L8" s="211"/>
      <c r="M8" s="211"/>
      <c r="N8" s="211"/>
      <c r="O8" s="211"/>
      <c r="P8" s="211"/>
      <c r="Q8" s="211"/>
      <c r="R8" s="212"/>
      <c r="S8" s="212"/>
      <c r="T8" s="213">
        <f>SUM(T4:T7)</f>
        <v>18493</v>
      </c>
      <c r="U8" s="213">
        <f>SUM(U4:U7)</f>
        <v>8466</v>
      </c>
      <c r="V8" s="213">
        <f>SUM(V4:V7)</f>
        <v>26959</v>
      </c>
      <c r="W8" s="214"/>
    </row>
  </sheetData>
  <mergeCells count="23">
    <mergeCell ref="A1:V1"/>
    <mergeCell ref="G2:H2"/>
    <mergeCell ref="A8:B8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</mergeCells>
  <pageMargins left="0.708661417322835" right="0.708661417322835" top="0.748031496062992" bottom="0.748031496062992" header="0.31496062992126" footer="0.31496062992126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2"/>
  <sheetViews>
    <sheetView workbookViewId="0">
      <pane ySplit="3" topLeftCell="A4" activePane="bottomLeft" state="frozen"/>
      <selection/>
      <selection pane="bottomLeft" activeCell="G15" sqref="G15"/>
    </sheetView>
  </sheetViews>
  <sheetFormatPr defaultColWidth="9" defaultRowHeight="13.5"/>
  <cols>
    <col min="1" max="1" width="4.75" style="4" customWidth="1"/>
    <col min="2" max="2" width="7.875" style="4" customWidth="1"/>
    <col min="3" max="3" width="9" style="198" customWidth="1"/>
    <col min="4" max="4" width="9" style="4"/>
    <col min="5" max="5" width="14.375" style="4" customWidth="1"/>
    <col min="6" max="7" width="8.625" style="4" customWidth="1"/>
    <col min="8" max="9" width="10.625" style="5" customWidth="1"/>
    <col min="10" max="10" width="11.5" style="4" customWidth="1"/>
    <col min="11" max="11" width="13" style="216" customWidth="1"/>
    <col min="12" max="12" width="9" style="4"/>
    <col min="13" max="13" width="11.75" style="4" customWidth="1"/>
    <col min="14" max="14" width="9" style="4" hidden="1" customWidth="1"/>
    <col min="15" max="15" width="10.25" style="4" customWidth="1"/>
    <col min="16" max="16" width="10.5" style="4" customWidth="1"/>
    <col min="17" max="17" width="7.5" style="4" customWidth="1"/>
    <col min="18" max="18" width="10.25" style="4" hidden="1" customWidth="1"/>
    <col min="19" max="23" width="7.625" style="4" customWidth="1"/>
    <col min="24" max="24" width="9" style="164" hidden="1" customWidth="1"/>
    <col min="25" max="16384" width="9" style="4"/>
  </cols>
  <sheetData>
    <row r="1" ht="45" customHeight="1" spans="1:24">
      <c r="A1" s="135" t="s">
        <v>194</v>
      </c>
      <c r="B1" s="135"/>
      <c r="C1" s="135"/>
      <c r="D1" s="135"/>
      <c r="E1" s="135"/>
      <c r="F1" s="135"/>
      <c r="G1" s="135"/>
      <c r="H1" s="135"/>
      <c r="I1" s="135"/>
      <c r="J1" s="135"/>
      <c r="K1" s="146"/>
      <c r="L1" s="146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67"/>
    </row>
    <row r="2" s="215" customFormat="1" ht="21" customHeight="1" spans="1:24">
      <c r="A2" s="217" t="s">
        <v>1</v>
      </c>
      <c r="B2" s="217" t="s">
        <v>56</v>
      </c>
      <c r="C2" s="217" t="s">
        <v>2</v>
      </c>
      <c r="D2" s="217" t="s">
        <v>57</v>
      </c>
      <c r="E2" s="217" t="s">
        <v>58</v>
      </c>
      <c r="F2" s="217" t="s">
        <v>59</v>
      </c>
      <c r="G2" s="217" t="s">
        <v>59</v>
      </c>
      <c r="H2" s="217" t="s">
        <v>60</v>
      </c>
      <c r="I2" s="217"/>
      <c r="J2" s="217" t="s">
        <v>61</v>
      </c>
      <c r="K2" s="220" t="s">
        <v>62</v>
      </c>
      <c r="L2" s="221" t="s">
        <v>63</v>
      </c>
      <c r="M2" s="217" t="s">
        <v>64</v>
      </c>
      <c r="N2" s="222" t="s">
        <v>65</v>
      </c>
      <c r="O2" s="222" t="s">
        <v>66</v>
      </c>
      <c r="P2" s="222" t="s">
        <v>67</v>
      </c>
      <c r="Q2" s="227" t="s">
        <v>68</v>
      </c>
      <c r="R2" s="217" t="s">
        <v>69</v>
      </c>
      <c r="S2" s="221" t="s">
        <v>70</v>
      </c>
      <c r="T2" s="221" t="s">
        <v>71</v>
      </c>
      <c r="U2" s="221" t="s">
        <v>72</v>
      </c>
      <c r="V2" s="221" t="s">
        <v>73</v>
      </c>
      <c r="W2" s="217" t="s">
        <v>53</v>
      </c>
      <c r="X2" s="228"/>
    </row>
    <row r="3" s="215" customFormat="1" ht="21" customHeight="1" spans="1:24">
      <c r="A3" s="217"/>
      <c r="B3" s="217"/>
      <c r="C3" s="217"/>
      <c r="D3" s="217"/>
      <c r="E3" s="217"/>
      <c r="F3" s="217"/>
      <c r="G3" s="217"/>
      <c r="H3" s="217" t="s">
        <v>74</v>
      </c>
      <c r="I3" s="217" t="s">
        <v>75</v>
      </c>
      <c r="J3" s="217"/>
      <c r="K3" s="220"/>
      <c r="L3" s="221"/>
      <c r="M3" s="217"/>
      <c r="N3" s="222"/>
      <c r="O3" s="222"/>
      <c r="P3" s="222"/>
      <c r="Q3" s="227"/>
      <c r="R3" s="217"/>
      <c r="S3" s="221"/>
      <c r="T3" s="221"/>
      <c r="U3" s="221"/>
      <c r="V3" s="221"/>
      <c r="W3" s="217"/>
      <c r="X3" s="228" t="s">
        <v>76</v>
      </c>
    </row>
    <row r="4" s="3" customFormat="1" ht="24.75" customHeight="1" spans="1:24">
      <c r="A4" s="8">
        <v>1</v>
      </c>
      <c r="B4" s="8" t="s">
        <v>77</v>
      </c>
      <c r="C4" s="13" t="s">
        <v>195</v>
      </c>
      <c r="D4" s="10" t="s">
        <v>196</v>
      </c>
      <c r="E4" s="10" t="s">
        <v>197</v>
      </c>
      <c r="F4" s="10" t="s">
        <v>22</v>
      </c>
      <c r="G4" s="218" t="s">
        <v>82</v>
      </c>
      <c r="H4" s="12">
        <v>44359</v>
      </c>
      <c r="I4" s="12">
        <v>44722</v>
      </c>
      <c r="J4" s="13" t="s">
        <v>198</v>
      </c>
      <c r="K4" s="223">
        <v>400000</v>
      </c>
      <c r="L4" s="28">
        <v>0.054375</v>
      </c>
      <c r="M4" s="224">
        <v>44741</v>
      </c>
      <c r="N4" s="26" t="s">
        <v>84</v>
      </c>
      <c r="O4" s="26" t="s">
        <v>85</v>
      </c>
      <c r="P4" s="12">
        <v>44722</v>
      </c>
      <c r="Q4" s="152">
        <v>71</v>
      </c>
      <c r="R4" s="35">
        <v>1</v>
      </c>
      <c r="S4" s="37">
        <v>0.03</v>
      </c>
      <c r="T4" s="38">
        <v>0.024375</v>
      </c>
      <c r="U4" s="39">
        <v>2334</v>
      </c>
      <c r="V4" s="39">
        <v>1897</v>
      </c>
      <c r="W4" s="39">
        <v>4231</v>
      </c>
      <c r="X4" s="160">
        <v>4231</v>
      </c>
    </row>
    <row r="5" s="3" customFormat="1" ht="24.75" customHeight="1" spans="1:24">
      <c r="A5" s="8">
        <v>2</v>
      </c>
      <c r="B5" s="8" t="s">
        <v>77</v>
      </c>
      <c r="C5" s="8" t="s">
        <v>195</v>
      </c>
      <c r="D5" s="219" t="s">
        <v>199</v>
      </c>
      <c r="E5" s="8" t="s">
        <v>200</v>
      </c>
      <c r="F5" s="218" t="s">
        <v>130</v>
      </c>
      <c r="G5" s="218" t="s">
        <v>82</v>
      </c>
      <c r="H5" s="26" t="s">
        <v>201</v>
      </c>
      <c r="I5" s="26" t="s">
        <v>202</v>
      </c>
      <c r="J5" s="219" t="s">
        <v>97</v>
      </c>
      <c r="K5" s="225">
        <v>150000</v>
      </c>
      <c r="L5" s="28">
        <v>0.0438</v>
      </c>
      <c r="M5" s="151">
        <v>44774</v>
      </c>
      <c r="N5" s="26" t="s">
        <v>87</v>
      </c>
      <c r="O5" s="26" t="s">
        <v>85</v>
      </c>
      <c r="P5" s="26">
        <v>44774</v>
      </c>
      <c r="Q5" s="152">
        <v>123</v>
      </c>
      <c r="R5" s="35">
        <v>1</v>
      </c>
      <c r="S5" s="37">
        <v>0.03</v>
      </c>
      <c r="T5" s="38">
        <v>0.0138</v>
      </c>
      <c r="U5" s="39">
        <v>1516</v>
      </c>
      <c r="V5" s="39">
        <v>698</v>
      </c>
      <c r="W5" s="39">
        <v>2214</v>
      </c>
      <c r="X5" s="160">
        <v>2214</v>
      </c>
    </row>
    <row r="6" s="3" customFormat="1" ht="24.75" customHeight="1" spans="1:24">
      <c r="A6" s="8">
        <v>3</v>
      </c>
      <c r="B6" s="8" t="s">
        <v>77</v>
      </c>
      <c r="C6" s="8" t="s">
        <v>195</v>
      </c>
      <c r="D6" s="219" t="s">
        <v>203</v>
      </c>
      <c r="E6" s="8" t="s">
        <v>200</v>
      </c>
      <c r="F6" s="218" t="s">
        <v>130</v>
      </c>
      <c r="G6" s="218" t="s">
        <v>82</v>
      </c>
      <c r="H6" s="26" t="s">
        <v>204</v>
      </c>
      <c r="I6" s="26" t="s">
        <v>205</v>
      </c>
      <c r="J6" s="219" t="s">
        <v>97</v>
      </c>
      <c r="K6" s="225">
        <v>300000</v>
      </c>
      <c r="L6" s="28">
        <v>0.0438</v>
      </c>
      <c r="M6" s="151">
        <v>44815</v>
      </c>
      <c r="N6" s="26" t="s">
        <v>84</v>
      </c>
      <c r="O6" s="26" t="s">
        <v>85</v>
      </c>
      <c r="P6" s="26" t="s">
        <v>205</v>
      </c>
      <c r="Q6" s="152">
        <v>155</v>
      </c>
      <c r="R6" s="35">
        <v>1</v>
      </c>
      <c r="S6" s="37">
        <v>0.03</v>
      </c>
      <c r="T6" s="38">
        <v>0.0138</v>
      </c>
      <c r="U6" s="39">
        <v>3822</v>
      </c>
      <c r="V6" s="39">
        <v>1758</v>
      </c>
      <c r="W6" s="39">
        <v>5580</v>
      </c>
      <c r="X6" s="160">
        <v>5580</v>
      </c>
    </row>
    <row r="7" s="3" customFormat="1" ht="24.75" customHeight="1" spans="1:24">
      <c r="A7" s="8">
        <v>4</v>
      </c>
      <c r="B7" s="8" t="s">
        <v>77</v>
      </c>
      <c r="C7" s="13" t="s">
        <v>195</v>
      </c>
      <c r="D7" s="219" t="s">
        <v>206</v>
      </c>
      <c r="E7" s="218" t="s">
        <v>207</v>
      </c>
      <c r="F7" s="218" t="s">
        <v>82</v>
      </c>
      <c r="G7" s="218" t="s">
        <v>82</v>
      </c>
      <c r="H7" s="26">
        <v>44411</v>
      </c>
      <c r="I7" s="26">
        <v>44775</v>
      </c>
      <c r="J7" s="13" t="s">
        <v>198</v>
      </c>
      <c r="K7" s="223">
        <v>4800000</v>
      </c>
      <c r="L7" s="28">
        <v>0.054375</v>
      </c>
      <c r="M7" s="151">
        <v>44862</v>
      </c>
      <c r="N7" s="26" t="s">
        <v>84</v>
      </c>
      <c r="O7" s="26" t="s">
        <v>85</v>
      </c>
      <c r="P7" s="26">
        <v>44775</v>
      </c>
      <c r="Q7" s="152">
        <v>124</v>
      </c>
      <c r="R7" s="35">
        <v>1</v>
      </c>
      <c r="S7" s="37">
        <v>0.03</v>
      </c>
      <c r="T7" s="38">
        <v>0.024375</v>
      </c>
      <c r="U7" s="39">
        <v>48921</v>
      </c>
      <c r="V7" s="39">
        <v>39748</v>
      </c>
      <c r="W7" s="39">
        <v>88669</v>
      </c>
      <c r="X7" s="160">
        <v>88668</v>
      </c>
    </row>
    <row r="8" s="3" customFormat="1" ht="24.75" customHeight="1" spans="1:24">
      <c r="A8" s="8">
        <v>5</v>
      </c>
      <c r="B8" s="8" t="s">
        <v>77</v>
      </c>
      <c r="C8" s="13" t="s">
        <v>195</v>
      </c>
      <c r="D8" s="219" t="s">
        <v>206</v>
      </c>
      <c r="E8" s="218" t="s">
        <v>207</v>
      </c>
      <c r="F8" s="218" t="s">
        <v>82</v>
      </c>
      <c r="G8" s="218" t="s">
        <v>82</v>
      </c>
      <c r="H8" s="26">
        <v>44862</v>
      </c>
      <c r="I8" s="26">
        <v>45227</v>
      </c>
      <c r="J8" s="13" t="s">
        <v>198</v>
      </c>
      <c r="K8" s="223">
        <v>4500000</v>
      </c>
      <c r="L8" s="28">
        <v>0.054375</v>
      </c>
      <c r="M8" s="26"/>
      <c r="N8" s="26"/>
      <c r="O8" s="26">
        <v>44862</v>
      </c>
      <c r="P8" s="26">
        <v>44986</v>
      </c>
      <c r="Q8" s="152">
        <v>125</v>
      </c>
      <c r="R8" s="35">
        <v>1</v>
      </c>
      <c r="S8" s="37">
        <v>0.03</v>
      </c>
      <c r="T8" s="38">
        <v>0.024375</v>
      </c>
      <c r="U8" s="39">
        <v>46233</v>
      </c>
      <c r="V8" s="39">
        <v>37564</v>
      </c>
      <c r="W8" s="39">
        <v>83797</v>
      </c>
      <c r="X8" s="160">
        <v>83797</v>
      </c>
    </row>
    <row r="9" s="3" customFormat="1" ht="24.75" customHeight="1" spans="1:24">
      <c r="A9" s="8">
        <v>6</v>
      </c>
      <c r="B9" s="8" t="s">
        <v>77</v>
      </c>
      <c r="C9" s="13" t="s">
        <v>195</v>
      </c>
      <c r="D9" s="219" t="s">
        <v>206</v>
      </c>
      <c r="E9" s="218" t="s">
        <v>207</v>
      </c>
      <c r="F9" s="218" t="s">
        <v>82</v>
      </c>
      <c r="G9" s="218" t="s">
        <v>82</v>
      </c>
      <c r="H9" s="138">
        <v>44868</v>
      </c>
      <c r="I9" s="138">
        <v>45233</v>
      </c>
      <c r="J9" s="13" t="s">
        <v>198</v>
      </c>
      <c r="K9" s="223">
        <v>5000000</v>
      </c>
      <c r="L9" s="28">
        <v>0.054375</v>
      </c>
      <c r="M9" s="26"/>
      <c r="N9" s="26"/>
      <c r="O9" s="26">
        <v>44868</v>
      </c>
      <c r="P9" s="26">
        <v>44986</v>
      </c>
      <c r="Q9" s="152">
        <v>119</v>
      </c>
      <c r="R9" s="35">
        <v>1</v>
      </c>
      <c r="S9" s="37">
        <v>0.03</v>
      </c>
      <c r="T9" s="38">
        <v>0.024375</v>
      </c>
      <c r="U9" s="39">
        <v>48904</v>
      </c>
      <c r="V9" s="39">
        <v>39735</v>
      </c>
      <c r="W9" s="39">
        <v>88639</v>
      </c>
      <c r="X9" s="160">
        <v>88639</v>
      </c>
    </row>
    <row r="10" s="3" customFormat="1" ht="24.75" customHeight="1" spans="1:24">
      <c r="A10" s="8">
        <v>7</v>
      </c>
      <c r="B10" s="8" t="s">
        <v>77</v>
      </c>
      <c r="C10" s="13" t="s">
        <v>195</v>
      </c>
      <c r="D10" s="219" t="s">
        <v>206</v>
      </c>
      <c r="E10" s="218" t="s">
        <v>207</v>
      </c>
      <c r="F10" s="218" t="s">
        <v>82</v>
      </c>
      <c r="G10" s="218" t="s">
        <v>82</v>
      </c>
      <c r="H10" s="26">
        <v>44867</v>
      </c>
      <c r="I10" s="26">
        <v>45232</v>
      </c>
      <c r="J10" s="13" t="s">
        <v>198</v>
      </c>
      <c r="K10" s="223">
        <v>4000000</v>
      </c>
      <c r="L10" s="28">
        <v>0.054375</v>
      </c>
      <c r="M10" s="26"/>
      <c r="N10" s="26"/>
      <c r="O10" s="26">
        <v>44867</v>
      </c>
      <c r="P10" s="26">
        <v>44986</v>
      </c>
      <c r="Q10" s="152">
        <v>120</v>
      </c>
      <c r="R10" s="35">
        <v>1</v>
      </c>
      <c r="S10" s="37">
        <v>0.03</v>
      </c>
      <c r="T10" s="38">
        <v>0.024375</v>
      </c>
      <c r="U10" s="39">
        <v>39452</v>
      </c>
      <c r="V10" s="39">
        <v>32055</v>
      </c>
      <c r="W10" s="39">
        <v>71507</v>
      </c>
      <c r="X10" s="160">
        <v>71507</v>
      </c>
    </row>
    <row r="11" s="3" customFormat="1" ht="20.25" customHeight="1" spans="1:24">
      <c r="A11" s="8"/>
      <c r="B11" s="8" t="s">
        <v>51</v>
      </c>
      <c r="C11" s="8"/>
      <c r="D11" s="69"/>
      <c r="E11" s="144"/>
      <c r="F11" s="71"/>
      <c r="G11" s="71"/>
      <c r="H11" s="71"/>
      <c r="I11" s="71"/>
      <c r="J11" s="8"/>
      <c r="K11" s="226">
        <f>SUM(K4:K10)</f>
        <v>19150000</v>
      </c>
      <c r="L11" s="74"/>
      <c r="M11" s="157"/>
      <c r="N11" s="157"/>
      <c r="O11" s="157"/>
      <c r="P11" s="157"/>
      <c r="Q11" s="157"/>
      <c r="R11" s="157"/>
      <c r="S11" s="162"/>
      <c r="T11" s="162"/>
      <c r="U11" s="39">
        <f>SUM(U4:U10)</f>
        <v>191182</v>
      </c>
      <c r="V11" s="39">
        <f>SUM(V4:V10)</f>
        <v>153455</v>
      </c>
      <c r="W11" s="39">
        <f>SUM(W4:W10)</f>
        <v>344637</v>
      </c>
      <c r="X11" s="159"/>
    </row>
    <row r="12" s="216" customFormat="1" ht="17.25" customHeight="1" spans="8:24">
      <c r="H12" s="5"/>
      <c r="I12" s="5"/>
      <c r="X12" s="229"/>
    </row>
  </sheetData>
  <mergeCells count="23">
    <mergeCell ref="A1:W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7" right="0.7" top="0.75" bottom="0.5" header="0.3" footer="0.3"/>
  <pageSetup paperSize="9" scale="6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E7" sqref="E7"/>
    </sheetView>
  </sheetViews>
  <sheetFormatPr defaultColWidth="9" defaultRowHeight="13.5"/>
  <cols>
    <col min="1" max="1" width="5" customWidth="1"/>
    <col min="2" max="2" width="7.875" customWidth="1"/>
    <col min="3" max="3" width="8.125" customWidth="1"/>
    <col min="5" max="5" width="9.25" customWidth="1"/>
    <col min="6" max="6" width="5.875" style="81" customWidth="1"/>
    <col min="7" max="7" width="7.75" style="81" customWidth="1"/>
    <col min="8" max="9" width="10.875" style="81" customWidth="1"/>
    <col min="10" max="10" width="11.5" customWidth="1"/>
    <col min="11" max="11" width="11.875" customWidth="1"/>
    <col min="12" max="12" width="9.875" customWidth="1"/>
    <col min="13" max="13" width="10.125" style="81" customWidth="1"/>
    <col min="14" max="14" width="9" hidden="1" customWidth="1"/>
    <col min="15" max="15" width="10.125" customWidth="1"/>
    <col min="16" max="16" width="10.375" customWidth="1"/>
    <col min="17" max="17" width="9" hidden="1" customWidth="1"/>
    <col min="18" max="19" width="7.5" customWidth="1"/>
    <col min="21" max="21" width="8.625" customWidth="1"/>
    <col min="22" max="22" width="8" customWidth="1"/>
    <col min="23" max="23" width="7.25" customWidth="1"/>
    <col min="25" max="25" width="11.625" customWidth="1"/>
  </cols>
  <sheetData>
    <row r="1" ht="53.25" customHeight="1" spans="1:24">
      <c r="A1" s="83" t="s">
        <v>208</v>
      </c>
      <c r="B1" s="83"/>
      <c r="C1" s="83"/>
      <c r="D1" s="83"/>
      <c r="E1" s="83"/>
      <c r="F1" s="83"/>
      <c r="G1" s="83"/>
      <c r="H1" s="83"/>
      <c r="I1" s="83"/>
      <c r="J1" s="83"/>
      <c r="K1" s="85"/>
      <c r="L1" s="85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8"/>
    </row>
    <row r="2" s="203" customFormat="1" ht="23.25" customHeight="1" spans="1:24">
      <c r="A2" s="136" t="s">
        <v>1</v>
      </c>
      <c r="B2" s="136" t="s">
        <v>56</v>
      </c>
      <c r="C2" s="136" t="s">
        <v>2</v>
      </c>
      <c r="D2" s="136" t="s">
        <v>57</v>
      </c>
      <c r="E2" s="136" t="s">
        <v>58</v>
      </c>
      <c r="F2" s="136" t="s">
        <v>59</v>
      </c>
      <c r="G2" s="136" t="s">
        <v>59</v>
      </c>
      <c r="H2" s="136" t="s">
        <v>60</v>
      </c>
      <c r="I2" s="136"/>
      <c r="J2" s="136" t="s">
        <v>61</v>
      </c>
      <c r="K2" s="147" t="s">
        <v>62</v>
      </c>
      <c r="L2" s="148" t="s">
        <v>63</v>
      </c>
      <c r="M2" s="136" t="s">
        <v>64</v>
      </c>
      <c r="N2" s="149" t="s">
        <v>65</v>
      </c>
      <c r="O2" s="149" t="s">
        <v>66</v>
      </c>
      <c r="P2" s="149" t="s">
        <v>67</v>
      </c>
      <c r="Q2" s="136" t="s">
        <v>69</v>
      </c>
      <c r="R2" s="150" t="s">
        <v>68</v>
      </c>
      <c r="S2" s="148" t="s">
        <v>70</v>
      </c>
      <c r="T2" s="148" t="s">
        <v>71</v>
      </c>
      <c r="U2" s="148" t="s">
        <v>72</v>
      </c>
      <c r="V2" s="148" t="s">
        <v>73</v>
      </c>
      <c r="W2" s="136" t="s">
        <v>53</v>
      </c>
      <c r="X2" s="196"/>
    </row>
    <row r="3" s="203" customFormat="1" ht="18" customHeight="1" spans="1:24">
      <c r="A3" s="136"/>
      <c r="B3" s="136"/>
      <c r="C3" s="136"/>
      <c r="D3" s="136"/>
      <c r="E3" s="136"/>
      <c r="F3" s="136"/>
      <c r="G3" s="136"/>
      <c r="H3" s="136" t="s">
        <v>74</v>
      </c>
      <c r="I3" s="136" t="s">
        <v>75</v>
      </c>
      <c r="J3" s="136"/>
      <c r="K3" s="147"/>
      <c r="L3" s="148"/>
      <c r="M3" s="136"/>
      <c r="N3" s="149"/>
      <c r="O3" s="149"/>
      <c r="P3" s="149"/>
      <c r="Q3" s="136"/>
      <c r="R3" s="150"/>
      <c r="S3" s="148"/>
      <c r="T3" s="148"/>
      <c r="U3" s="148"/>
      <c r="V3" s="148"/>
      <c r="W3" s="136"/>
      <c r="X3" s="196"/>
    </row>
    <row r="4" s="3" customFormat="1" ht="23.25" customHeight="1" spans="1:25">
      <c r="A4" s="8">
        <v>1</v>
      </c>
      <c r="B4" s="8" t="s">
        <v>77</v>
      </c>
      <c r="C4" s="13" t="s">
        <v>209</v>
      </c>
      <c r="D4" s="10" t="s">
        <v>210</v>
      </c>
      <c r="E4" s="10" t="s">
        <v>211</v>
      </c>
      <c r="F4" s="10" t="s">
        <v>212</v>
      </c>
      <c r="G4" s="10" t="s">
        <v>100</v>
      </c>
      <c r="H4" s="12" t="s">
        <v>213</v>
      </c>
      <c r="I4" s="12" t="s">
        <v>214</v>
      </c>
      <c r="J4" s="13" t="s">
        <v>97</v>
      </c>
      <c r="K4" s="27">
        <v>500000</v>
      </c>
      <c r="L4" s="28">
        <v>0.0425</v>
      </c>
      <c r="M4" s="151">
        <v>44720</v>
      </c>
      <c r="N4" s="26" t="s">
        <v>84</v>
      </c>
      <c r="O4" s="26">
        <v>44652</v>
      </c>
      <c r="P4" s="26" t="s">
        <v>214</v>
      </c>
      <c r="Q4" s="35">
        <v>1</v>
      </c>
      <c r="R4" s="36">
        <v>68</v>
      </c>
      <c r="S4" s="37">
        <v>0.03</v>
      </c>
      <c r="T4" s="38">
        <v>0.0125</v>
      </c>
      <c r="U4" s="36">
        <v>2795</v>
      </c>
      <c r="V4" s="36">
        <v>1164</v>
      </c>
      <c r="W4" s="39">
        <v>3959</v>
      </c>
      <c r="X4" s="90"/>
      <c r="Y4" s="197"/>
    </row>
    <row r="5" s="3" customFormat="1" ht="23.25" customHeight="1" spans="1:25">
      <c r="A5" s="8">
        <v>2</v>
      </c>
      <c r="B5" s="8" t="s">
        <v>77</v>
      </c>
      <c r="C5" s="13" t="s">
        <v>209</v>
      </c>
      <c r="D5" s="10" t="s">
        <v>210</v>
      </c>
      <c r="E5" s="10" t="s">
        <v>215</v>
      </c>
      <c r="F5" s="10" t="s">
        <v>216</v>
      </c>
      <c r="G5" s="10" t="s">
        <v>82</v>
      </c>
      <c r="H5" s="12" t="s">
        <v>217</v>
      </c>
      <c r="I5" s="12" t="s">
        <v>218</v>
      </c>
      <c r="J5" s="13" t="s">
        <v>97</v>
      </c>
      <c r="K5" s="27">
        <v>500000</v>
      </c>
      <c r="L5" s="28">
        <v>0.041675</v>
      </c>
      <c r="M5" s="25"/>
      <c r="N5" s="26" t="s">
        <v>87</v>
      </c>
      <c r="O5" s="26">
        <v>44652</v>
      </c>
      <c r="P5" s="26" t="s">
        <v>218</v>
      </c>
      <c r="Q5" s="35">
        <v>1</v>
      </c>
      <c r="R5" s="36">
        <v>71</v>
      </c>
      <c r="S5" s="37">
        <v>0.03</v>
      </c>
      <c r="T5" s="38">
        <v>0.011675</v>
      </c>
      <c r="U5" s="36">
        <v>2918</v>
      </c>
      <c r="V5" s="36">
        <v>1136</v>
      </c>
      <c r="W5" s="39">
        <v>4054</v>
      </c>
      <c r="X5" s="90"/>
      <c r="Y5" s="197"/>
    </row>
    <row r="6" s="3" customFormat="1" ht="23.25" customHeight="1" spans="1:25">
      <c r="A6" s="8">
        <v>3</v>
      </c>
      <c r="B6" s="8" t="s">
        <v>77</v>
      </c>
      <c r="C6" s="13" t="s">
        <v>209</v>
      </c>
      <c r="D6" s="10" t="s">
        <v>219</v>
      </c>
      <c r="E6" s="10" t="s">
        <v>220</v>
      </c>
      <c r="F6" s="10" t="s">
        <v>221</v>
      </c>
      <c r="G6" s="10" t="s">
        <v>104</v>
      </c>
      <c r="H6" s="12" t="s">
        <v>222</v>
      </c>
      <c r="I6" s="12" t="s">
        <v>223</v>
      </c>
      <c r="J6" s="13" t="s">
        <v>97</v>
      </c>
      <c r="K6" s="27">
        <v>300000</v>
      </c>
      <c r="L6" s="28">
        <v>0.0438</v>
      </c>
      <c r="M6" s="151">
        <v>44754</v>
      </c>
      <c r="N6" s="26" t="s">
        <v>87</v>
      </c>
      <c r="O6" s="26">
        <v>44652</v>
      </c>
      <c r="P6" s="26">
        <v>44754</v>
      </c>
      <c r="Q6" s="35">
        <v>1</v>
      </c>
      <c r="R6" s="36">
        <v>103</v>
      </c>
      <c r="S6" s="37">
        <v>0.03</v>
      </c>
      <c r="T6" s="38">
        <v>0.0138</v>
      </c>
      <c r="U6" s="36">
        <v>2540</v>
      </c>
      <c r="V6" s="36">
        <v>1168</v>
      </c>
      <c r="W6" s="39">
        <v>3708</v>
      </c>
      <c r="X6" s="90"/>
      <c r="Y6" s="197"/>
    </row>
    <row r="7" s="3" customFormat="1" ht="23.25" customHeight="1" spans="1:25">
      <c r="A7" s="8">
        <v>4</v>
      </c>
      <c r="B7" s="8" t="s">
        <v>77</v>
      </c>
      <c r="C7" s="13" t="s">
        <v>209</v>
      </c>
      <c r="D7" s="10" t="s">
        <v>224</v>
      </c>
      <c r="E7" s="10" t="s">
        <v>225</v>
      </c>
      <c r="F7" s="10" t="s">
        <v>226</v>
      </c>
      <c r="G7" s="10" t="s">
        <v>104</v>
      </c>
      <c r="H7" s="12">
        <v>44392</v>
      </c>
      <c r="I7" s="12">
        <v>44757</v>
      </c>
      <c r="J7" s="13" t="s">
        <v>227</v>
      </c>
      <c r="K7" s="27">
        <v>200000</v>
      </c>
      <c r="L7" s="28">
        <v>0.054375</v>
      </c>
      <c r="M7" s="26">
        <v>44733</v>
      </c>
      <c r="N7" s="26" t="s">
        <v>87</v>
      </c>
      <c r="O7" s="26">
        <v>44652</v>
      </c>
      <c r="P7" s="26">
        <v>44733</v>
      </c>
      <c r="Q7" s="35">
        <v>1</v>
      </c>
      <c r="R7" s="36">
        <v>82</v>
      </c>
      <c r="S7" s="37">
        <v>0.03</v>
      </c>
      <c r="T7" s="38">
        <v>0.024375</v>
      </c>
      <c r="U7" s="36">
        <v>1348</v>
      </c>
      <c r="V7" s="36">
        <v>1095</v>
      </c>
      <c r="W7" s="39">
        <v>2443</v>
      </c>
      <c r="X7" s="90"/>
      <c r="Y7" s="197"/>
    </row>
    <row r="8" s="204" customFormat="1" ht="21.75" customHeight="1" spans="1:24">
      <c r="A8" s="205" t="s">
        <v>51</v>
      </c>
      <c r="B8" s="143"/>
      <c r="C8" s="206"/>
      <c r="D8" s="207"/>
      <c r="E8" s="208"/>
      <c r="F8" s="209"/>
      <c r="G8" s="209"/>
      <c r="H8" s="209"/>
      <c r="I8" s="209"/>
      <c r="J8" s="206"/>
      <c r="K8" s="210">
        <f>SUM(K4:K7)</f>
        <v>1500000</v>
      </c>
      <c r="L8" s="210"/>
      <c r="M8" s="211"/>
      <c r="N8" s="211"/>
      <c r="O8" s="211"/>
      <c r="P8" s="211"/>
      <c r="Q8" s="211"/>
      <c r="R8" s="211"/>
      <c r="S8" s="212"/>
      <c r="T8" s="212"/>
      <c r="U8" s="213">
        <f>SUM(U4:U7)</f>
        <v>9601</v>
      </c>
      <c r="V8" s="213">
        <f>SUM(V4:V7)</f>
        <v>4563</v>
      </c>
      <c r="W8" s="213">
        <f>SUM(W4:W7)</f>
        <v>14164</v>
      </c>
      <c r="X8" s="214"/>
    </row>
    <row r="11" spans="18:18">
      <c r="R11" s="91"/>
    </row>
  </sheetData>
  <mergeCells count="24">
    <mergeCell ref="A1:W1"/>
    <mergeCell ref="H2:I2"/>
    <mergeCell ref="A8:B8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708661417322835" right="0.708661417322835" top="0.748031496062992" bottom="0.748031496062992" header="0.31496062992126" footer="0.31496062992126"/>
  <pageSetup paperSize="9" scale="64" orientation="landscape"/>
  <headerFooter/>
  <colBreaks count="1" manualBreakCount="1">
    <brk id="2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zoomScale="75" zoomScaleNormal="75" workbookViewId="0">
      <pane ySplit="3" topLeftCell="A4" activePane="bottomLeft" state="frozen"/>
      <selection/>
      <selection pane="bottomLeft" activeCell="J28" sqref="J28"/>
    </sheetView>
  </sheetViews>
  <sheetFormatPr defaultColWidth="9" defaultRowHeight="13.5"/>
  <cols>
    <col min="1" max="1" width="4.5" style="4" customWidth="1"/>
    <col min="2" max="2" width="9" style="4"/>
    <col min="3" max="3" width="9" style="198"/>
    <col min="4" max="5" width="9" style="4"/>
    <col min="6" max="6" width="12" style="4" customWidth="1"/>
    <col min="7" max="7" width="8" style="4" customWidth="1"/>
    <col min="8" max="8" width="10" style="5" customWidth="1"/>
    <col min="9" max="9" width="10.25" style="5" customWidth="1"/>
    <col min="10" max="10" width="10.125" style="4" customWidth="1"/>
    <col min="11" max="11" width="12.5" style="4" customWidth="1"/>
    <col min="12" max="12" width="9" style="4"/>
    <col min="13" max="13" width="10.5" style="5" customWidth="1"/>
    <col min="14" max="14" width="9" style="5" hidden="1" customWidth="1"/>
    <col min="15" max="15" width="9" style="5"/>
    <col min="16" max="16" width="10.5" style="4" customWidth="1"/>
    <col min="17" max="17" width="9" style="4" customWidth="1"/>
    <col min="18" max="18" width="7.375" style="4" customWidth="1"/>
    <col min="19" max="22" width="9" style="4"/>
    <col min="23" max="23" width="10.5" style="4" customWidth="1"/>
    <col min="24" max="24" width="9" style="164" hidden="1" customWidth="1"/>
    <col min="25" max="25" width="11" style="4" hidden="1" customWidth="1"/>
    <col min="26" max="27" width="9" style="4" hidden="1" customWidth="1"/>
    <col min="28" max="16384" width="9" style="4"/>
  </cols>
  <sheetData>
    <row r="1" ht="45" customHeight="1" spans="1:24">
      <c r="A1" s="135" t="s">
        <v>228</v>
      </c>
      <c r="B1" s="135"/>
      <c r="C1" s="135"/>
      <c r="D1" s="135"/>
      <c r="E1" s="135"/>
      <c r="F1" s="135"/>
      <c r="G1" s="135"/>
      <c r="H1" s="135"/>
      <c r="I1" s="135"/>
      <c r="J1" s="135"/>
      <c r="K1" s="146"/>
      <c r="L1" s="146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67"/>
    </row>
    <row r="2" s="3" customFormat="1" ht="21" customHeight="1" spans="1:24">
      <c r="A2" s="136" t="s">
        <v>1</v>
      </c>
      <c r="B2" s="136" t="s">
        <v>56</v>
      </c>
      <c r="C2" s="136" t="s">
        <v>2</v>
      </c>
      <c r="D2" s="136" t="s">
        <v>57</v>
      </c>
      <c r="E2" s="136" t="s">
        <v>58</v>
      </c>
      <c r="F2" s="136" t="s">
        <v>59</v>
      </c>
      <c r="G2" s="136" t="s">
        <v>59</v>
      </c>
      <c r="H2" s="136" t="s">
        <v>60</v>
      </c>
      <c r="I2" s="136"/>
      <c r="J2" s="136" t="s">
        <v>61</v>
      </c>
      <c r="K2" s="147" t="s">
        <v>62</v>
      </c>
      <c r="L2" s="148" t="s">
        <v>63</v>
      </c>
      <c r="M2" s="136" t="s">
        <v>64</v>
      </c>
      <c r="N2" s="149" t="s">
        <v>65</v>
      </c>
      <c r="O2" s="149" t="s">
        <v>66</v>
      </c>
      <c r="P2" s="149" t="s">
        <v>67</v>
      </c>
      <c r="Q2" s="150" t="s">
        <v>68</v>
      </c>
      <c r="R2" s="136" t="s">
        <v>69</v>
      </c>
      <c r="S2" s="148" t="s">
        <v>70</v>
      </c>
      <c r="T2" s="148" t="s">
        <v>71</v>
      </c>
      <c r="U2" s="148" t="s">
        <v>72</v>
      </c>
      <c r="V2" s="148" t="s">
        <v>73</v>
      </c>
      <c r="W2" s="136" t="s">
        <v>53</v>
      </c>
      <c r="X2" s="159"/>
    </row>
    <row r="3" s="3" customFormat="1" ht="21" customHeight="1" spans="1:24">
      <c r="A3" s="136"/>
      <c r="B3" s="136"/>
      <c r="C3" s="136"/>
      <c r="D3" s="136"/>
      <c r="E3" s="136"/>
      <c r="F3" s="136"/>
      <c r="G3" s="136"/>
      <c r="H3" s="136" t="s">
        <v>74</v>
      </c>
      <c r="I3" s="136" t="s">
        <v>75</v>
      </c>
      <c r="J3" s="136"/>
      <c r="K3" s="147"/>
      <c r="L3" s="148"/>
      <c r="M3" s="136"/>
      <c r="N3" s="149"/>
      <c r="O3" s="149"/>
      <c r="P3" s="149"/>
      <c r="Q3" s="150"/>
      <c r="R3" s="136"/>
      <c r="S3" s="148"/>
      <c r="T3" s="148"/>
      <c r="U3" s="148"/>
      <c r="V3" s="148"/>
      <c r="W3" s="136"/>
      <c r="X3" s="159" t="s">
        <v>76</v>
      </c>
    </row>
    <row r="4" s="3" customFormat="1" ht="25.5" customHeight="1" spans="1:25">
      <c r="A4" s="8">
        <v>1</v>
      </c>
      <c r="B4" s="8" t="s">
        <v>77</v>
      </c>
      <c r="C4" s="13" t="s">
        <v>229</v>
      </c>
      <c r="D4" s="10" t="s">
        <v>230</v>
      </c>
      <c r="E4" s="10" t="s">
        <v>231</v>
      </c>
      <c r="F4" s="10" t="s">
        <v>232</v>
      </c>
      <c r="G4" s="10" t="s">
        <v>82</v>
      </c>
      <c r="H4" s="12">
        <v>44344</v>
      </c>
      <c r="I4" s="12">
        <v>44709</v>
      </c>
      <c r="J4" s="13" t="s">
        <v>233</v>
      </c>
      <c r="K4" s="27">
        <v>200000</v>
      </c>
      <c r="L4" s="28">
        <v>0.054375</v>
      </c>
      <c r="M4" s="165">
        <v>44706</v>
      </c>
      <c r="N4" s="26" t="s">
        <v>87</v>
      </c>
      <c r="O4" s="26">
        <v>44652</v>
      </c>
      <c r="P4" s="26">
        <v>44706</v>
      </c>
      <c r="Q4" s="152">
        <v>55</v>
      </c>
      <c r="R4" s="35">
        <v>1</v>
      </c>
      <c r="S4" s="37">
        <v>0.03</v>
      </c>
      <c r="T4" s="38">
        <v>0.024375</v>
      </c>
      <c r="U4" s="39">
        <v>904</v>
      </c>
      <c r="V4" s="39">
        <v>735</v>
      </c>
      <c r="W4" s="39">
        <v>1639</v>
      </c>
      <c r="X4" s="160">
        <v>1639</v>
      </c>
      <c r="Y4" s="197">
        <v>0</v>
      </c>
    </row>
    <row r="5" s="3" customFormat="1" ht="25.5" customHeight="1" spans="1:25">
      <c r="A5" s="8">
        <v>2</v>
      </c>
      <c r="B5" s="8" t="s">
        <v>77</v>
      </c>
      <c r="C5" s="13" t="s">
        <v>229</v>
      </c>
      <c r="D5" s="10" t="s">
        <v>234</v>
      </c>
      <c r="E5" s="10" t="s">
        <v>235</v>
      </c>
      <c r="F5" s="10" t="s">
        <v>236</v>
      </c>
      <c r="G5" s="10" t="s">
        <v>100</v>
      </c>
      <c r="H5" s="12">
        <v>44344</v>
      </c>
      <c r="I5" s="12">
        <v>44709</v>
      </c>
      <c r="J5" s="13" t="s">
        <v>233</v>
      </c>
      <c r="K5" s="27">
        <v>300000</v>
      </c>
      <c r="L5" s="28">
        <v>0.054375</v>
      </c>
      <c r="M5" s="165">
        <v>44710</v>
      </c>
      <c r="N5" s="26"/>
      <c r="O5" s="26">
        <v>44652</v>
      </c>
      <c r="P5" s="26">
        <v>44709</v>
      </c>
      <c r="Q5" s="152">
        <v>58</v>
      </c>
      <c r="R5" s="35">
        <v>1</v>
      </c>
      <c r="S5" s="37">
        <v>0.03</v>
      </c>
      <c r="T5" s="38">
        <v>0.024375</v>
      </c>
      <c r="U5" s="39">
        <v>1430</v>
      </c>
      <c r="V5" s="39">
        <v>1162</v>
      </c>
      <c r="W5" s="39">
        <v>2592</v>
      </c>
      <c r="X5" s="160">
        <v>2592</v>
      </c>
      <c r="Y5" s="197">
        <v>0</v>
      </c>
    </row>
    <row r="6" s="3" customFormat="1" ht="25.5" customHeight="1" spans="1:25">
      <c r="A6" s="8">
        <v>3</v>
      </c>
      <c r="B6" s="8" t="s">
        <v>77</v>
      </c>
      <c r="C6" s="13" t="s">
        <v>229</v>
      </c>
      <c r="D6" s="10" t="s">
        <v>237</v>
      </c>
      <c r="E6" s="10" t="s">
        <v>238</v>
      </c>
      <c r="F6" s="10" t="s">
        <v>92</v>
      </c>
      <c r="G6" s="10" t="s">
        <v>82</v>
      </c>
      <c r="H6" s="12">
        <v>44357</v>
      </c>
      <c r="I6" s="12">
        <v>44722</v>
      </c>
      <c r="J6" s="13" t="s">
        <v>233</v>
      </c>
      <c r="K6" s="27">
        <v>200000</v>
      </c>
      <c r="L6" s="28">
        <v>0.054375</v>
      </c>
      <c r="M6" s="165">
        <v>44722</v>
      </c>
      <c r="N6" s="26" t="s">
        <v>87</v>
      </c>
      <c r="O6" s="26">
        <v>44652</v>
      </c>
      <c r="P6" s="26">
        <v>44722</v>
      </c>
      <c r="Q6" s="152">
        <v>71</v>
      </c>
      <c r="R6" s="35">
        <v>1</v>
      </c>
      <c r="S6" s="37">
        <v>0.03</v>
      </c>
      <c r="T6" s="38">
        <v>0.024375</v>
      </c>
      <c r="U6" s="39">
        <v>1167</v>
      </c>
      <c r="V6" s="39">
        <v>948</v>
      </c>
      <c r="W6" s="39">
        <v>2115</v>
      </c>
      <c r="X6" s="160">
        <v>2115</v>
      </c>
      <c r="Y6" s="197">
        <v>0</v>
      </c>
    </row>
    <row r="7" s="3" customFormat="1" ht="25.5" customHeight="1" spans="1:25">
      <c r="A7" s="8">
        <v>4</v>
      </c>
      <c r="B7" s="8" t="s">
        <v>77</v>
      </c>
      <c r="C7" s="13" t="s">
        <v>229</v>
      </c>
      <c r="D7" s="10" t="s">
        <v>234</v>
      </c>
      <c r="E7" s="10" t="s">
        <v>239</v>
      </c>
      <c r="F7" s="10" t="s">
        <v>240</v>
      </c>
      <c r="G7" s="10" t="s">
        <v>100</v>
      </c>
      <c r="H7" s="12">
        <v>44357</v>
      </c>
      <c r="I7" s="12">
        <v>44722</v>
      </c>
      <c r="J7" s="13" t="s">
        <v>233</v>
      </c>
      <c r="K7" s="27">
        <v>300000</v>
      </c>
      <c r="L7" s="28">
        <v>0.054375</v>
      </c>
      <c r="M7" s="165">
        <v>44721</v>
      </c>
      <c r="N7" s="26" t="s">
        <v>87</v>
      </c>
      <c r="O7" s="26">
        <v>44652</v>
      </c>
      <c r="P7" s="26">
        <v>44721</v>
      </c>
      <c r="Q7" s="152">
        <v>70</v>
      </c>
      <c r="R7" s="35">
        <v>1</v>
      </c>
      <c r="S7" s="37">
        <v>0.03</v>
      </c>
      <c r="T7" s="38">
        <v>0.024375</v>
      </c>
      <c r="U7" s="39">
        <v>1726</v>
      </c>
      <c r="V7" s="39">
        <v>1402</v>
      </c>
      <c r="W7" s="39">
        <v>3128</v>
      </c>
      <c r="X7" s="160">
        <v>3128</v>
      </c>
      <c r="Y7" s="197">
        <v>0</v>
      </c>
    </row>
    <row r="8" s="3" customFormat="1" ht="25.5" customHeight="1" spans="1:25">
      <c r="A8" s="8">
        <v>5</v>
      </c>
      <c r="B8" s="8" t="s">
        <v>77</v>
      </c>
      <c r="C8" s="13" t="s">
        <v>229</v>
      </c>
      <c r="D8" s="10" t="s">
        <v>241</v>
      </c>
      <c r="E8" s="10" t="s">
        <v>242</v>
      </c>
      <c r="F8" s="10" t="s">
        <v>226</v>
      </c>
      <c r="G8" s="10" t="s">
        <v>104</v>
      </c>
      <c r="H8" s="12">
        <v>44376</v>
      </c>
      <c r="I8" s="12">
        <v>44741</v>
      </c>
      <c r="J8" s="13" t="s">
        <v>233</v>
      </c>
      <c r="K8" s="27">
        <v>250000</v>
      </c>
      <c r="L8" s="28">
        <v>0.054375</v>
      </c>
      <c r="M8" s="165">
        <v>44762</v>
      </c>
      <c r="N8" s="26" t="s">
        <v>84</v>
      </c>
      <c r="O8" s="26">
        <v>44652</v>
      </c>
      <c r="P8" s="26">
        <v>44741</v>
      </c>
      <c r="Q8" s="152">
        <v>90</v>
      </c>
      <c r="R8" s="35">
        <v>1</v>
      </c>
      <c r="S8" s="37">
        <v>0.03</v>
      </c>
      <c r="T8" s="38">
        <v>0.024375</v>
      </c>
      <c r="U8" s="39">
        <v>1849</v>
      </c>
      <c r="V8" s="39">
        <v>1503</v>
      </c>
      <c r="W8" s="39">
        <v>3352</v>
      </c>
      <c r="X8" s="160">
        <v>3352</v>
      </c>
      <c r="Y8" s="197">
        <v>0</v>
      </c>
    </row>
    <row r="9" s="3" customFormat="1" ht="25.5" customHeight="1" spans="1:25">
      <c r="A9" s="8">
        <v>6</v>
      </c>
      <c r="B9" s="8" t="s">
        <v>77</v>
      </c>
      <c r="C9" s="13" t="s">
        <v>229</v>
      </c>
      <c r="D9" s="10" t="s">
        <v>230</v>
      </c>
      <c r="E9" s="10" t="s">
        <v>238</v>
      </c>
      <c r="F9" s="10" t="s">
        <v>103</v>
      </c>
      <c r="G9" s="10" t="s">
        <v>104</v>
      </c>
      <c r="H9" s="12">
        <v>44392</v>
      </c>
      <c r="I9" s="12">
        <v>44756</v>
      </c>
      <c r="J9" s="13" t="s">
        <v>233</v>
      </c>
      <c r="K9" s="27">
        <v>400000</v>
      </c>
      <c r="L9" s="28">
        <v>0.054375</v>
      </c>
      <c r="M9" s="165">
        <v>44756</v>
      </c>
      <c r="N9" s="26" t="s">
        <v>87</v>
      </c>
      <c r="O9" s="26">
        <v>44652</v>
      </c>
      <c r="P9" s="26">
        <v>44756</v>
      </c>
      <c r="Q9" s="152">
        <v>105</v>
      </c>
      <c r="R9" s="35">
        <v>1</v>
      </c>
      <c r="S9" s="37">
        <v>0.03</v>
      </c>
      <c r="T9" s="38">
        <v>0.024375</v>
      </c>
      <c r="U9" s="39">
        <v>3452</v>
      </c>
      <c r="V9" s="39">
        <v>2805</v>
      </c>
      <c r="W9" s="39">
        <v>6257</v>
      </c>
      <c r="X9" s="160">
        <v>6257</v>
      </c>
      <c r="Y9" s="197">
        <v>0</v>
      </c>
    </row>
    <row r="10" s="3" customFormat="1" ht="25.5" customHeight="1" spans="1:25">
      <c r="A10" s="8">
        <v>7</v>
      </c>
      <c r="B10" s="8" t="s">
        <v>77</v>
      </c>
      <c r="C10" s="13" t="s">
        <v>229</v>
      </c>
      <c r="D10" s="10" t="s">
        <v>243</v>
      </c>
      <c r="E10" s="10" t="s">
        <v>244</v>
      </c>
      <c r="F10" s="10" t="s">
        <v>103</v>
      </c>
      <c r="G10" s="10" t="s">
        <v>104</v>
      </c>
      <c r="H10" s="12">
        <v>44398</v>
      </c>
      <c r="I10" s="12">
        <v>44763</v>
      </c>
      <c r="J10" s="13" t="s">
        <v>233</v>
      </c>
      <c r="K10" s="27">
        <v>100000</v>
      </c>
      <c r="L10" s="28">
        <v>0.054375</v>
      </c>
      <c r="M10" s="165">
        <v>44762</v>
      </c>
      <c r="N10" s="26" t="s">
        <v>87</v>
      </c>
      <c r="O10" s="26">
        <v>44652</v>
      </c>
      <c r="P10" s="26">
        <v>44762</v>
      </c>
      <c r="Q10" s="152">
        <v>111</v>
      </c>
      <c r="R10" s="35">
        <v>1</v>
      </c>
      <c r="S10" s="37">
        <v>0.03</v>
      </c>
      <c r="T10" s="38">
        <v>0.024375</v>
      </c>
      <c r="U10" s="39">
        <v>912</v>
      </c>
      <c r="V10" s="39">
        <v>741</v>
      </c>
      <c r="W10" s="39">
        <v>1653</v>
      </c>
      <c r="X10" s="160">
        <v>1654</v>
      </c>
      <c r="Y10" s="197">
        <v>1</v>
      </c>
    </row>
    <row r="11" s="3" customFormat="1" ht="25.5" customHeight="1" spans="1:25">
      <c r="A11" s="8">
        <v>8</v>
      </c>
      <c r="B11" s="8" t="s">
        <v>77</v>
      </c>
      <c r="C11" s="13" t="s">
        <v>229</v>
      </c>
      <c r="D11" s="199" t="s">
        <v>237</v>
      </c>
      <c r="E11" s="199" t="s">
        <v>245</v>
      </c>
      <c r="F11" s="199" t="s">
        <v>221</v>
      </c>
      <c r="G11" s="199" t="s">
        <v>104</v>
      </c>
      <c r="H11" s="199" t="s">
        <v>246</v>
      </c>
      <c r="I11" s="199" t="s">
        <v>247</v>
      </c>
      <c r="J11" s="199" t="s">
        <v>97</v>
      </c>
      <c r="K11" s="201">
        <v>200000</v>
      </c>
      <c r="L11" s="202">
        <v>0.0385</v>
      </c>
      <c r="M11" s="151">
        <v>44729</v>
      </c>
      <c r="N11" s="26" t="s">
        <v>87</v>
      </c>
      <c r="O11" s="26">
        <v>44652</v>
      </c>
      <c r="P11" s="26">
        <v>44729</v>
      </c>
      <c r="Q11" s="152">
        <v>78</v>
      </c>
      <c r="R11" s="35">
        <v>1</v>
      </c>
      <c r="S11" s="37">
        <v>0.03</v>
      </c>
      <c r="T11" s="38">
        <v>0.0085</v>
      </c>
      <c r="U11" s="39">
        <v>1282</v>
      </c>
      <c r="V11" s="39">
        <v>363</v>
      </c>
      <c r="W11" s="39">
        <v>1645</v>
      </c>
      <c r="X11" s="160">
        <v>1645</v>
      </c>
      <c r="Y11" s="197">
        <v>0</v>
      </c>
    </row>
    <row r="12" s="3" customFormat="1" ht="25.5" customHeight="1" spans="1:25">
      <c r="A12" s="8">
        <v>9</v>
      </c>
      <c r="B12" s="8" t="s">
        <v>77</v>
      </c>
      <c r="C12" s="13" t="s">
        <v>229</v>
      </c>
      <c r="D12" s="199" t="s">
        <v>248</v>
      </c>
      <c r="E12" s="199" t="s">
        <v>249</v>
      </c>
      <c r="F12" s="199" t="s">
        <v>250</v>
      </c>
      <c r="G12" s="199" t="s">
        <v>104</v>
      </c>
      <c r="H12" s="199" t="s">
        <v>95</v>
      </c>
      <c r="I12" s="199" t="s">
        <v>251</v>
      </c>
      <c r="J12" s="199" t="s">
        <v>97</v>
      </c>
      <c r="K12" s="201">
        <v>500000</v>
      </c>
      <c r="L12" s="202">
        <v>0.041675</v>
      </c>
      <c r="M12" s="151">
        <v>44740</v>
      </c>
      <c r="N12" s="26" t="s">
        <v>87</v>
      </c>
      <c r="O12" s="26">
        <v>44652</v>
      </c>
      <c r="P12" s="26">
        <v>44740</v>
      </c>
      <c r="Q12" s="152">
        <v>89</v>
      </c>
      <c r="R12" s="35">
        <v>1</v>
      </c>
      <c r="S12" s="37">
        <v>0.03</v>
      </c>
      <c r="T12" s="38">
        <v>0.011675</v>
      </c>
      <c r="U12" s="39">
        <v>3658</v>
      </c>
      <c r="V12" s="39">
        <v>1423</v>
      </c>
      <c r="W12" s="39">
        <v>5081</v>
      </c>
      <c r="X12" s="160">
        <v>5081</v>
      </c>
      <c r="Y12" s="197">
        <v>0</v>
      </c>
    </row>
    <row r="13" s="3" customFormat="1" ht="25.5" customHeight="1" spans="1:25">
      <c r="A13" s="200"/>
      <c r="B13" s="175"/>
      <c r="C13" s="8" t="s">
        <v>51</v>
      </c>
      <c r="D13" s="69"/>
      <c r="E13" s="144"/>
      <c r="F13" s="71"/>
      <c r="G13" s="71"/>
      <c r="H13" s="71"/>
      <c r="I13" s="71"/>
      <c r="J13" s="8"/>
      <c r="K13" s="74">
        <f>SUM(K4:K12)</f>
        <v>2450000</v>
      </c>
      <c r="L13" s="74"/>
      <c r="M13" s="74"/>
      <c r="N13" s="74">
        <f>SUM(N4:N12)</f>
        <v>0</v>
      </c>
      <c r="O13" s="74"/>
      <c r="P13" s="74"/>
      <c r="Q13" s="74"/>
      <c r="R13" s="74"/>
      <c r="S13" s="74"/>
      <c r="T13" s="74"/>
      <c r="U13" s="189">
        <f>SUM(U4:U12)</f>
        <v>16380</v>
      </c>
      <c r="V13" s="189">
        <f>SUM(V4:V12)</f>
        <v>11082</v>
      </c>
      <c r="W13" s="189">
        <f>SUM(W4:W12)</f>
        <v>27462</v>
      </c>
      <c r="X13" s="189">
        <f>SUM(X4:X12)</f>
        <v>27463</v>
      </c>
      <c r="Y13" s="197">
        <f>X13-W13</f>
        <v>1</v>
      </c>
    </row>
  </sheetData>
  <autoFilter ref="A3:AA13">
    <extLst/>
  </autoFilter>
  <mergeCells count="23">
    <mergeCell ref="A1:W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708661417322835" right="0.708661417322835" top="0.45" bottom="0.41" header="0.26" footer="0.31496062992126"/>
  <pageSetup paperSize="9" scale="63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"/>
  <sheetViews>
    <sheetView zoomScale="79" zoomScaleNormal="79" workbookViewId="0">
      <pane ySplit="3" topLeftCell="A4" activePane="bottomLeft" state="frozen"/>
      <selection/>
      <selection pane="bottomLeft" activeCell="I35" sqref="I35"/>
    </sheetView>
  </sheetViews>
  <sheetFormatPr defaultColWidth="9" defaultRowHeight="13.5" outlineLevelRow="5"/>
  <cols>
    <col min="1" max="1" width="3.875" style="4" customWidth="1"/>
    <col min="2" max="2" width="6.875" style="4" customWidth="1"/>
    <col min="3" max="3" width="8.125" style="4" customWidth="1"/>
    <col min="4" max="4" width="8" style="4" customWidth="1"/>
    <col min="5" max="5" width="8.75" style="4" customWidth="1"/>
    <col min="6" max="7" width="7.75" style="5" customWidth="1"/>
    <col min="8" max="9" width="10.875" style="4" customWidth="1"/>
    <col min="10" max="10" width="12.375" style="4" customWidth="1"/>
    <col min="11" max="11" width="10.75" style="4" customWidth="1"/>
    <col min="12" max="12" width="10.375" style="4" customWidth="1"/>
    <col min="13" max="13" width="11.25" style="4" customWidth="1"/>
    <col min="14" max="14" width="9" style="4" hidden="1" customWidth="1"/>
    <col min="15" max="15" width="10.125" style="4" customWidth="1"/>
    <col min="16" max="16" width="10.375" style="4" customWidth="1"/>
    <col min="17" max="17" width="9" style="4" hidden="1" customWidth="1"/>
    <col min="18" max="18" width="7.375" style="4" customWidth="1"/>
    <col min="19" max="19" width="8.25" style="4" customWidth="1"/>
    <col min="20" max="20" width="9" style="4" customWidth="1"/>
    <col min="21" max="21" width="7.75" style="4" customWidth="1"/>
    <col min="22" max="22" width="7.5" style="4" customWidth="1"/>
    <col min="23" max="23" width="7.75" style="4" customWidth="1"/>
    <col min="24" max="24" width="9" style="4" hidden="1" customWidth="1"/>
    <col min="25" max="25" width="9" style="4"/>
    <col min="26" max="26" width="11.625" style="4" customWidth="1"/>
    <col min="27" max="16384" width="9" style="4"/>
  </cols>
  <sheetData>
    <row r="1" ht="37.5" customHeight="1" spans="1:24">
      <c r="A1" s="6" t="s">
        <v>252</v>
      </c>
      <c r="B1" s="6"/>
      <c r="C1" s="6"/>
      <c r="D1" s="6"/>
      <c r="E1" s="6"/>
      <c r="F1" s="6"/>
      <c r="G1" s="6"/>
      <c r="H1" s="6"/>
      <c r="I1" s="6"/>
      <c r="J1" s="6"/>
      <c r="K1" s="19"/>
      <c r="L1" s="1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95"/>
    </row>
    <row r="2" ht="23.25" customHeight="1" spans="1:24">
      <c r="A2" s="44" t="s">
        <v>1</v>
      </c>
      <c r="B2" s="44" t="s">
        <v>56</v>
      </c>
      <c r="C2" s="44" t="s">
        <v>2</v>
      </c>
      <c r="D2" s="44" t="s">
        <v>57</v>
      </c>
      <c r="E2" s="44" t="s">
        <v>58</v>
      </c>
      <c r="F2" s="44" t="s">
        <v>59</v>
      </c>
      <c r="G2" s="44" t="s">
        <v>59</v>
      </c>
      <c r="H2" s="44" t="s">
        <v>60</v>
      </c>
      <c r="I2" s="44"/>
      <c r="J2" s="44" t="s">
        <v>61</v>
      </c>
      <c r="K2" s="193" t="s">
        <v>62</v>
      </c>
      <c r="L2" s="53" t="s">
        <v>63</v>
      </c>
      <c r="M2" s="44" t="s">
        <v>64</v>
      </c>
      <c r="N2" s="54" t="s">
        <v>65</v>
      </c>
      <c r="O2" s="54" t="s">
        <v>66</v>
      </c>
      <c r="P2" s="54" t="s">
        <v>67</v>
      </c>
      <c r="Q2" s="44" t="s">
        <v>69</v>
      </c>
      <c r="R2" s="62" t="s">
        <v>68</v>
      </c>
      <c r="S2" s="53" t="s">
        <v>70</v>
      </c>
      <c r="T2" s="53" t="s">
        <v>71</v>
      </c>
      <c r="U2" s="53" t="s">
        <v>72</v>
      </c>
      <c r="V2" s="53" t="s">
        <v>73</v>
      </c>
      <c r="W2" s="44" t="s">
        <v>53</v>
      </c>
      <c r="X2" s="89"/>
    </row>
    <row r="3" ht="23.25" customHeight="1" spans="1:24">
      <c r="A3" s="44"/>
      <c r="B3" s="44"/>
      <c r="C3" s="44"/>
      <c r="D3" s="44"/>
      <c r="E3" s="44"/>
      <c r="F3" s="44"/>
      <c r="G3" s="44"/>
      <c r="H3" s="44" t="s">
        <v>74</v>
      </c>
      <c r="I3" s="44" t="s">
        <v>75</v>
      </c>
      <c r="J3" s="44"/>
      <c r="K3" s="193"/>
      <c r="L3" s="53"/>
      <c r="M3" s="44"/>
      <c r="N3" s="54"/>
      <c r="O3" s="54"/>
      <c r="P3" s="54"/>
      <c r="Q3" s="44"/>
      <c r="R3" s="62"/>
      <c r="S3" s="53"/>
      <c r="T3" s="53"/>
      <c r="U3" s="53"/>
      <c r="V3" s="53"/>
      <c r="W3" s="44"/>
      <c r="X3" s="89"/>
    </row>
    <row r="4" s="3" customFormat="1" ht="23.25" customHeight="1" spans="1:26">
      <c r="A4" s="8">
        <v>1</v>
      </c>
      <c r="B4" s="8" t="s">
        <v>77</v>
      </c>
      <c r="C4" s="13" t="s">
        <v>253</v>
      </c>
      <c r="D4" s="10" t="s">
        <v>254</v>
      </c>
      <c r="E4" s="10" t="s">
        <v>255</v>
      </c>
      <c r="F4" s="10" t="s">
        <v>165</v>
      </c>
      <c r="G4" s="10" t="s">
        <v>82</v>
      </c>
      <c r="H4" s="12">
        <v>44422</v>
      </c>
      <c r="I4" s="12">
        <v>44786</v>
      </c>
      <c r="J4" s="13" t="s">
        <v>256</v>
      </c>
      <c r="K4" s="27">
        <v>200000</v>
      </c>
      <c r="L4" s="28">
        <v>0.054375</v>
      </c>
      <c r="M4" s="151">
        <v>44785</v>
      </c>
      <c r="N4" s="26" t="s">
        <v>87</v>
      </c>
      <c r="O4" s="26">
        <v>44652</v>
      </c>
      <c r="P4" s="151">
        <v>44785</v>
      </c>
      <c r="Q4" s="35">
        <v>1</v>
      </c>
      <c r="R4" s="36">
        <v>134</v>
      </c>
      <c r="S4" s="37">
        <v>0.03</v>
      </c>
      <c r="T4" s="38">
        <v>0.024375</v>
      </c>
      <c r="U4" s="36">
        <v>2203</v>
      </c>
      <c r="V4" s="36">
        <v>1790</v>
      </c>
      <c r="W4" s="39">
        <v>3993</v>
      </c>
      <c r="X4" s="90">
        <v>3992.46575342466</v>
      </c>
      <c r="Y4" s="3"/>
      <c r="Z4" s="197"/>
    </row>
    <row r="5" s="3" customFormat="1" ht="23.25" customHeight="1" spans="1:24">
      <c r="A5" s="8">
        <v>2</v>
      </c>
      <c r="B5" s="8" t="s">
        <v>77</v>
      </c>
      <c r="C5" s="13" t="s">
        <v>253</v>
      </c>
      <c r="D5" s="10" t="s">
        <v>254</v>
      </c>
      <c r="E5" s="10" t="s">
        <v>255</v>
      </c>
      <c r="F5" s="10" t="s">
        <v>165</v>
      </c>
      <c r="G5" s="10" t="s">
        <v>82</v>
      </c>
      <c r="H5" s="192">
        <v>44788</v>
      </c>
      <c r="I5" s="192">
        <v>45150</v>
      </c>
      <c r="J5" s="13" t="s">
        <v>256</v>
      </c>
      <c r="K5" s="27">
        <v>200000</v>
      </c>
      <c r="L5" s="28">
        <v>0.054375</v>
      </c>
      <c r="M5" s="26"/>
      <c r="N5" s="26"/>
      <c r="O5" s="26">
        <v>44788</v>
      </c>
      <c r="P5" s="12">
        <v>45016</v>
      </c>
      <c r="Q5" s="35">
        <v>1</v>
      </c>
      <c r="R5" s="36">
        <v>229</v>
      </c>
      <c r="S5" s="37">
        <v>0.03</v>
      </c>
      <c r="T5" s="38">
        <v>0.024375</v>
      </c>
      <c r="U5" s="36">
        <v>3764</v>
      </c>
      <c r="V5" s="36">
        <v>3059</v>
      </c>
      <c r="W5" s="39">
        <v>6823</v>
      </c>
      <c r="X5" s="90">
        <v>6822.94520547945</v>
      </c>
    </row>
    <row r="6" s="65" customFormat="1" ht="23.25" customHeight="1" spans="1:24">
      <c r="A6" s="8" t="s">
        <v>51</v>
      </c>
      <c r="B6" s="8"/>
      <c r="C6" s="8"/>
      <c r="D6" s="69"/>
      <c r="E6" s="70"/>
      <c r="F6" s="71"/>
      <c r="G6" s="71"/>
      <c r="H6" s="71"/>
      <c r="I6" s="71"/>
      <c r="J6" s="8"/>
      <c r="K6" s="194">
        <f>SUM(K4:K5)</f>
        <v>400000</v>
      </c>
      <c r="L6" s="74"/>
      <c r="M6" s="157"/>
      <c r="N6" s="157"/>
      <c r="O6" s="157"/>
      <c r="P6" s="157"/>
      <c r="Q6" s="157"/>
      <c r="R6" s="157"/>
      <c r="S6" s="162"/>
      <c r="T6" s="162"/>
      <c r="U6" s="39">
        <f>SUM(U4:U5)</f>
        <v>5967</v>
      </c>
      <c r="V6" s="39">
        <f>SUM(V4:V5)</f>
        <v>4849</v>
      </c>
      <c r="W6" s="39">
        <f>SUM(W4:W5)</f>
        <v>10816</v>
      </c>
      <c r="X6" s="196"/>
    </row>
  </sheetData>
  <mergeCells count="24">
    <mergeCell ref="A1:W1"/>
    <mergeCell ref="H2:I2"/>
    <mergeCell ref="A6:B6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708661417322835" right="0.708661417322835" top="0.748031496062992" bottom="0.748031496062992" header="0.31496062992126" footer="0.31496062992126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zoomScale="70" zoomScaleNormal="70" workbookViewId="0">
      <pane xSplit="5" ySplit="3" topLeftCell="F4" activePane="bottomRight" state="frozen"/>
      <selection/>
      <selection pane="topRight"/>
      <selection pane="bottomLeft"/>
      <selection pane="bottomRight" activeCell="Z3" sqref="Z3:Z11"/>
    </sheetView>
  </sheetViews>
  <sheetFormatPr defaultColWidth="9" defaultRowHeight="13.5"/>
  <cols>
    <col min="1" max="1" width="5.625" style="4" customWidth="1"/>
    <col min="2" max="2" width="8.25" style="4" customWidth="1"/>
    <col min="3" max="5" width="9" style="4"/>
    <col min="6" max="7" width="7.875" style="4" customWidth="1"/>
    <col min="8" max="8" width="10.75" style="4" customWidth="1"/>
    <col min="9" max="9" width="10.125" style="4" customWidth="1"/>
    <col min="10" max="10" width="11.5" style="5" customWidth="1"/>
    <col min="11" max="11" width="11.875" style="43" customWidth="1"/>
    <col min="12" max="12" width="9" style="4"/>
    <col min="13" max="13" width="11.25" style="4" customWidth="1"/>
    <col min="14" max="14" width="9" style="4" hidden="1" customWidth="1"/>
    <col min="15" max="16" width="11.125" style="4" customWidth="1"/>
    <col min="17" max="17" width="7.125" style="4" customWidth="1"/>
    <col min="18" max="18" width="9" style="4" hidden="1" customWidth="1"/>
    <col min="19" max="19" width="7.875" style="4" customWidth="1"/>
    <col min="20" max="20" width="9" style="4"/>
    <col min="21" max="22" width="8.75" style="4" customWidth="1"/>
    <col min="23" max="23" width="9.375" style="4" customWidth="1"/>
    <col min="24" max="24" width="12.625" style="4" hidden="1" customWidth="1"/>
    <col min="25" max="25" width="9" style="4" hidden="1" customWidth="1"/>
    <col min="26" max="16384" width="9" style="4"/>
  </cols>
  <sheetData>
    <row r="1" ht="40.5" customHeight="1" spans="1:24">
      <c r="A1" s="6" t="s">
        <v>257</v>
      </c>
      <c r="B1" s="6"/>
      <c r="C1" s="6"/>
      <c r="D1" s="6"/>
      <c r="E1" s="6"/>
      <c r="F1" s="6"/>
      <c r="G1" s="6"/>
      <c r="H1" s="6"/>
      <c r="I1" s="6"/>
      <c r="J1" s="6"/>
      <c r="K1" s="19"/>
      <c r="L1" s="1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67"/>
    </row>
    <row r="2" s="3" customFormat="1" ht="21" customHeight="1" spans="1:24">
      <c r="A2" s="136" t="s">
        <v>1</v>
      </c>
      <c r="B2" s="136" t="s">
        <v>56</v>
      </c>
      <c r="C2" s="136" t="s">
        <v>2</v>
      </c>
      <c r="D2" s="136" t="s">
        <v>57</v>
      </c>
      <c r="E2" s="136" t="s">
        <v>58</v>
      </c>
      <c r="F2" s="136" t="s">
        <v>59</v>
      </c>
      <c r="G2" s="136" t="s">
        <v>59</v>
      </c>
      <c r="H2" s="136" t="s">
        <v>60</v>
      </c>
      <c r="I2" s="136"/>
      <c r="J2" s="136" t="s">
        <v>61</v>
      </c>
      <c r="K2" s="176" t="s">
        <v>62</v>
      </c>
      <c r="L2" s="148" t="s">
        <v>63</v>
      </c>
      <c r="M2" s="136" t="s">
        <v>64</v>
      </c>
      <c r="N2" s="149" t="s">
        <v>65</v>
      </c>
      <c r="O2" s="149" t="s">
        <v>66</v>
      </c>
      <c r="P2" s="149" t="s">
        <v>67</v>
      </c>
      <c r="Q2" s="150" t="s">
        <v>68</v>
      </c>
      <c r="R2" s="136" t="s">
        <v>69</v>
      </c>
      <c r="S2" s="148" t="s">
        <v>70</v>
      </c>
      <c r="T2" s="148" t="s">
        <v>71</v>
      </c>
      <c r="U2" s="148" t="s">
        <v>72</v>
      </c>
      <c r="V2" s="148" t="s">
        <v>73</v>
      </c>
      <c r="W2" s="136" t="s">
        <v>53</v>
      </c>
      <c r="X2" s="159"/>
    </row>
    <row r="3" s="3" customFormat="1" ht="21" customHeight="1" spans="1:24">
      <c r="A3" s="136"/>
      <c r="B3" s="136"/>
      <c r="C3" s="136"/>
      <c r="D3" s="136"/>
      <c r="E3" s="136"/>
      <c r="F3" s="136"/>
      <c r="G3" s="136"/>
      <c r="H3" s="136" t="s">
        <v>74</v>
      </c>
      <c r="I3" s="136" t="s">
        <v>75</v>
      </c>
      <c r="J3" s="136"/>
      <c r="K3" s="176"/>
      <c r="L3" s="148"/>
      <c r="M3" s="136"/>
      <c r="N3" s="149"/>
      <c r="O3" s="149"/>
      <c r="P3" s="149"/>
      <c r="Q3" s="150"/>
      <c r="R3" s="136"/>
      <c r="S3" s="148"/>
      <c r="T3" s="148"/>
      <c r="U3" s="148"/>
      <c r="V3" s="148"/>
      <c r="W3" s="136"/>
      <c r="X3" s="159" t="s">
        <v>76</v>
      </c>
    </row>
    <row r="4" s="3" customFormat="1" ht="21" customHeight="1" spans="1:25">
      <c r="A4" s="8">
        <v>1</v>
      </c>
      <c r="B4" s="8" t="s">
        <v>77</v>
      </c>
      <c r="C4" s="13" t="s">
        <v>258</v>
      </c>
      <c r="D4" s="10" t="s">
        <v>259</v>
      </c>
      <c r="E4" s="10" t="s">
        <v>260</v>
      </c>
      <c r="F4" s="10" t="s">
        <v>104</v>
      </c>
      <c r="G4" s="10" t="s">
        <v>261</v>
      </c>
      <c r="H4" s="12">
        <v>44343</v>
      </c>
      <c r="I4" s="12">
        <v>44708</v>
      </c>
      <c r="J4" s="13" t="s">
        <v>262</v>
      </c>
      <c r="K4" s="55">
        <v>200000</v>
      </c>
      <c r="L4" s="28">
        <v>0.054375</v>
      </c>
      <c r="M4" s="177">
        <v>44708</v>
      </c>
      <c r="N4" s="26" t="s">
        <v>87</v>
      </c>
      <c r="O4" s="26" t="s">
        <v>85</v>
      </c>
      <c r="P4" s="26">
        <v>44708</v>
      </c>
      <c r="Q4" s="152">
        <v>57</v>
      </c>
      <c r="R4" s="35">
        <v>1</v>
      </c>
      <c r="S4" s="37">
        <v>0.03</v>
      </c>
      <c r="T4" s="38">
        <v>0.024375</v>
      </c>
      <c r="U4" s="39">
        <v>937</v>
      </c>
      <c r="V4" s="39">
        <v>761</v>
      </c>
      <c r="W4" s="39">
        <v>1698</v>
      </c>
      <c r="X4" s="160">
        <v>1698</v>
      </c>
      <c r="Y4" s="190">
        <v>0</v>
      </c>
    </row>
    <row r="5" s="3" customFormat="1" ht="21" customHeight="1" spans="1:25">
      <c r="A5" s="8">
        <v>2</v>
      </c>
      <c r="B5" s="8" t="s">
        <v>77</v>
      </c>
      <c r="C5" s="13" t="s">
        <v>258</v>
      </c>
      <c r="D5" s="10" t="s">
        <v>263</v>
      </c>
      <c r="E5" s="10" t="s">
        <v>264</v>
      </c>
      <c r="F5" s="10" t="s">
        <v>100</v>
      </c>
      <c r="G5" s="10" t="s">
        <v>265</v>
      </c>
      <c r="H5" s="12">
        <v>44377</v>
      </c>
      <c r="I5" s="12">
        <v>44741</v>
      </c>
      <c r="J5" s="13" t="s">
        <v>262</v>
      </c>
      <c r="K5" s="55">
        <v>400000</v>
      </c>
      <c r="L5" s="28">
        <v>0.054375</v>
      </c>
      <c r="M5" s="155">
        <v>44732</v>
      </c>
      <c r="N5" s="26" t="s">
        <v>87</v>
      </c>
      <c r="O5" s="26" t="s">
        <v>85</v>
      </c>
      <c r="P5" s="26">
        <v>44732</v>
      </c>
      <c r="Q5" s="152">
        <v>81</v>
      </c>
      <c r="R5" s="35">
        <v>1</v>
      </c>
      <c r="S5" s="37">
        <v>0.03</v>
      </c>
      <c r="T5" s="38">
        <v>0.024375</v>
      </c>
      <c r="U5" s="39">
        <v>2663</v>
      </c>
      <c r="V5" s="39">
        <v>2164</v>
      </c>
      <c r="W5" s="39">
        <v>4827</v>
      </c>
      <c r="X5" s="160">
        <v>4827</v>
      </c>
      <c r="Y5" s="190">
        <v>0</v>
      </c>
    </row>
    <row r="6" s="3" customFormat="1" ht="30.75" customHeight="1" spans="1:25">
      <c r="A6" s="15">
        <v>3</v>
      </c>
      <c r="B6" s="15" t="s">
        <v>77</v>
      </c>
      <c r="C6" s="15" t="s">
        <v>258</v>
      </c>
      <c r="D6" s="15" t="s">
        <v>266</v>
      </c>
      <c r="E6" s="15" t="s">
        <v>267</v>
      </c>
      <c r="F6" s="15" t="s">
        <v>82</v>
      </c>
      <c r="G6" s="15" t="s">
        <v>268</v>
      </c>
      <c r="H6" s="12">
        <v>44377</v>
      </c>
      <c r="I6" s="12">
        <v>44740</v>
      </c>
      <c r="J6" s="8" t="s">
        <v>262</v>
      </c>
      <c r="K6" s="55">
        <v>400000</v>
      </c>
      <c r="L6" s="28">
        <v>0.054375</v>
      </c>
      <c r="M6" s="178" t="s">
        <v>269</v>
      </c>
      <c r="N6" s="26" t="e">
        <v>#VALUE!</v>
      </c>
      <c r="O6" s="26" t="s">
        <v>85</v>
      </c>
      <c r="P6" s="26">
        <v>44740</v>
      </c>
      <c r="Q6" s="152">
        <v>89</v>
      </c>
      <c r="R6" s="35">
        <v>1</v>
      </c>
      <c r="S6" s="37">
        <v>0.03</v>
      </c>
      <c r="T6" s="38">
        <v>0.024375</v>
      </c>
      <c r="U6" s="39">
        <v>2926</v>
      </c>
      <c r="V6" s="39">
        <v>2377</v>
      </c>
      <c r="W6" s="39">
        <v>5303</v>
      </c>
      <c r="X6" s="160">
        <v>5303</v>
      </c>
      <c r="Y6" s="190">
        <v>0</v>
      </c>
    </row>
    <row r="7" s="3" customFormat="1" ht="21" customHeight="1" spans="1:25">
      <c r="A7" s="8">
        <v>4</v>
      </c>
      <c r="B7" s="8" t="s">
        <v>77</v>
      </c>
      <c r="C7" s="13" t="s">
        <v>258</v>
      </c>
      <c r="D7" s="10" t="s">
        <v>270</v>
      </c>
      <c r="E7" s="10" t="s">
        <v>271</v>
      </c>
      <c r="F7" s="10" t="s">
        <v>104</v>
      </c>
      <c r="G7" s="10" t="s">
        <v>104</v>
      </c>
      <c r="H7" s="12">
        <v>44408</v>
      </c>
      <c r="I7" s="12">
        <v>44770</v>
      </c>
      <c r="J7" s="13" t="s">
        <v>262</v>
      </c>
      <c r="K7" s="55">
        <v>400000</v>
      </c>
      <c r="L7" s="28">
        <v>0.054375</v>
      </c>
      <c r="M7" s="155">
        <v>44770</v>
      </c>
      <c r="N7" s="26" t="s">
        <v>87</v>
      </c>
      <c r="O7" s="26" t="s">
        <v>85</v>
      </c>
      <c r="P7" s="26">
        <v>44770</v>
      </c>
      <c r="Q7" s="152">
        <v>119</v>
      </c>
      <c r="R7" s="35">
        <v>1</v>
      </c>
      <c r="S7" s="37">
        <v>0.03</v>
      </c>
      <c r="T7" s="38">
        <v>0.024375</v>
      </c>
      <c r="U7" s="39">
        <v>3912</v>
      </c>
      <c r="V7" s="39">
        <v>3179</v>
      </c>
      <c r="W7" s="39">
        <v>7091</v>
      </c>
      <c r="X7" s="160">
        <v>7091</v>
      </c>
      <c r="Y7" s="190">
        <v>0</v>
      </c>
    </row>
    <row r="8" s="3" customFormat="1" ht="21" customHeight="1" spans="1:25">
      <c r="A8" s="8">
        <v>5</v>
      </c>
      <c r="B8" s="8" t="s">
        <v>77</v>
      </c>
      <c r="C8" s="13" t="s">
        <v>258</v>
      </c>
      <c r="D8" s="10" t="s">
        <v>270</v>
      </c>
      <c r="E8" s="10" t="s">
        <v>271</v>
      </c>
      <c r="F8" s="10" t="s">
        <v>104</v>
      </c>
      <c r="G8" s="10" t="s">
        <v>104</v>
      </c>
      <c r="H8" s="12">
        <v>44785</v>
      </c>
      <c r="I8" s="12">
        <v>45149</v>
      </c>
      <c r="J8" s="13" t="s">
        <v>262</v>
      </c>
      <c r="K8" s="55">
        <v>380000</v>
      </c>
      <c r="L8" s="28">
        <v>0.054375</v>
      </c>
      <c r="M8" s="155"/>
      <c r="N8" s="26" t="s">
        <v>87</v>
      </c>
      <c r="O8" s="26">
        <v>44785</v>
      </c>
      <c r="P8" s="26" t="s">
        <v>272</v>
      </c>
      <c r="Q8" s="152">
        <v>232</v>
      </c>
      <c r="R8" s="35">
        <v>1</v>
      </c>
      <c r="S8" s="37">
        <v>0.03</v>
      </c>
      <c r="T8" s="38">
        <v>0.024375</v>
      </c>
      <c r="U8" s="39">
        <v>7246</v>
      </c>
      <c r="V8" s="39">
        <v>5887</v>
      </c>
      <c r="W8" s="39">
        <v>13133</v>
      </c>
      <c r="X8" s="160">
        <v>13133</v>
      </c>
      <c r="Y8" s="190">
        <v>0</v>
      </c>
    </row>
    <row r="9" s="3" customFormat="1" ht="21" customHeight="1" spans="1:25">
      <c r="A9" s="8">
        <v>6</v>
      </c>
      <c r="B9" s="8" t="s">
        <v>77</v>
      </c>
      <c r="C9" s="13" t="s">
        <v>258</v>
      </c>
      <c r="D9" s="10" t="s">
        <v>273</v>
      </c>
      <c r="E9" s="168" t="s">
        <v>145</v>
      </c>
      <c r="F9" s="169" t="s">
        <v>104</v>
      </c>
      <c r="G9" s="169" t="s">
        <v>261</v>
      </c>
      <c r="H9" s="170">
        <v>44833</v>
      </c>
      <c r="I9" s="12">
        <v>45198</v>
      </c>
      <c r="J9" s="13" t="s">
        <v>262</v>
      </c>
      <c r="K9" s="55">
        <v>1700000</v>
      </c>
      <c r="L9" s="28">
        <v>0.054375</v>
      </c>
      <c r="M9" s="26"/>
      <c r="N9" s="26" t="s">
        <v>87</v>
      </c>
      <c r="O9" s="26">
        <v>44833</v>
      </c>
      <c r="P9" s="26" t="s">
        <v>272</v>
      </c>
      <c r="Q9" s="152">
        <v>184</v>
      </c>
      <c r="R9" s="35">
        <v>1</v>
      </c>
      <c r="S9" s="37">
        <v>0.03</v>
      </c>
      <c r="T9" s="38">
        <v>0.024375</v>
      </c>
      <c r="U9" s="39">
        <v>25710</v>
      </c>
      <c r="V9" s="39">
        <v>20889</v>
      </c>
      <c r="W9" s="39">
        <v>46599</v>
      </c>
      <c r="X9" s="160">
        <v>46599</v>
      </c>
      <c r="Y9" s="190">
        <v>0</v>
      </c>
    </row>
    <row r="10" s="3" customFormat="1" ht="21" customHeight="1" spans="1:25">
      <c r="A10" s="14">
        <v>7</v>
      </c>
      <c r="B10" s="14" t="s">
        <v>77</v>
      </c>
      <c r="C10" s="171" t="s">
        <v>258</v>
      </c>
      <c r="D10" s="140" t="s">
        <v>273</v>
      </c>
      <c r="E10" s="172" t="s">
        <v>274</v>
      </c>
      <c r="F10" s="173" t="s">
        <v>82</v>
      </c>
      <c r="G10" s="173" t="s">
        <v>261</v>
      </c>
      <c r="H10" s="174">
        <v>44802</v>
      </c>
      <c r="I10" s="179">
        <v>45167</v>
      </c>
      <c r="J10" s="171" t="s">
        <v>262</v>
      </c>
      <c r="K10" s="180">
        <v>470000</v>
      </c>
      <c r="L10" s="181">
        <v>0.054375</v>
      </c>
      <c r="M10" s="182"/>
      <c r="N10" s="182" t="s">
        <v>87</v>
      </c>
      <c r="O10" s="182">
        <v>44802</v>
      </c>
      <c r="P10" s="182" t="s">
        <v>272</v>
      </c>
      <c r="Q10" s="183">
        <v>215</v>
      </c>
      <c r="R10" s="184">
        <v>1</v>
      </c>
      <c r="S10" s="185">
        <v>0.03</v>
      </c>
      <c r="T10" s="186">
        <v>0.024375</v>
      </c>
      <c r="U10" s="187">
        <v>8305</v>
      </c>
      <c r="V10" s="187">
        <v>6748</v>
      </c>
      <c r="W10" s="187">
        <v>15053</v>
      </c>
      <c r="X10" s="188">
        <v>15054</v>
      </c>
      <c r="Y10" s="190">
        <v>1</v>
      </c>
    </row>
    <row r="11" s="3" customFormat="1" ht="21" customHeight="1" spans="1:25">
      <c r="A11" s="8">
        <v>8</v>
      </c>
      <c r="B11" s="8" t="s">
        <v>77</v>
      </c>
      <c r="C11" s="8" t="s">
        <v>258</v>
      </c>
      <c r="D11" s="8" t="s">
        <v>275</v>
      </c>
      <c r="E11" s="8" t="s">
        <v>276</v>
      </c>
      <c r="F11" s="8" t="s">
        <v>82</v>
      </c>
      <c r="G11" s="8" t="s">
        <v>268</v>
      </c>
      <c r="H11" s="12">
        <v>44433</v>
      </c>
      <c r="I11" s="12">
        <v>44798</v>
      </c>
      <c r="J11" s="8" t="s">
        <v>262</v>
      </c>
      <c r="K11" s="55">
        <v>130000</v>
      </c>
      <c r="L11" s="28">
        <v>0.054375</v>
      </c>
      <c r="M11" s="26">
        <v>45008</v>
      </c>
      <c r="N11" s="26" t="s">
        <v>84</v>
      </c>
      <c r="O11" s="26" t="s">
        <v>85</v>
      </c>
      <c r="P11" s="26">
        <v>44798</v>
      </c>
      <c r="Q11" s="152">
        <v>147</v>
      </c>
      <c r="R11" s="35">
        <v>1</v>
      </c>
      <c r="S11" s="37">
        <v>0.03</v>
      </c>
      <c r="T11" s="38">
        <v>0.024375</v>
      </c>
      <c r="U11" s="39">
        <v>1571</v>
      </c>
      <c r="V11" s="39">
        <v>1276</v>
      </c>
      <c r="W11" s="39">
        <v>2847</v>
      </c>
      <c r="X11" s="160">
        <v>2847</v>
      </c>
      <c r="Y11" s="191">
        <v>0</v>
      </c>
    </row>
    <row r="12" s="3" customFormat="1" ht="21" customHeight="1" spans="1:25">
      <c r="A12" s="175"/>
      <c r="B12" s="175" t="s">
        <v>51</v>
      </c>
      <c r="C12" s="8"/>
      <c r="D12" s="69"/>
      <c r="E12" s="144"/>
      <c r="F12" s="71"/>
      <c r="G12" s="71"/>
      <c r="H12" s="71"/>
      <c r="I12" s="71"/>
      <c r="J12" s="8"/>
      <c r="K12" s="166">
        <f>SUM(K4:K11)</f>
        <v>4080000</v>
      </c>
      <c r="L12" s="74"/>
      <c r="M12" s="74"/>
      <c r="N12" s="74"/>
      <c r="O12" s="74"/>
      <c r="P12" s="74"/>
      <c r="Q12" s="74"/>
      <c r="R12" s="74"/>
      <c r="S12" s="74"/>
      <c r="T12" s="74"/>
      <c r="U12" s="189">
        <f>SUM(U4:U11)</f>
        <v>53270</v>
      </c>
      <c r="V12" s="189">
        <f>SUM(V4:V11)</f>
        <v>43281</v>
      </c>
      <c r="W12" s="189">
        <f>SUM(W4:W11)</f>
        <v>96551</v>
      </c>
      <c r="X12" s="74">
        <f>SUM(X4:X11)</f>
        <v>96552</v>
      </c>
      <c r="Y12" s="13"/>
    </row>
    <row r="13" ht="21" customHeight="1"/>
    <row r="14" ht="21" customHeight="1"/>
    <row r="15" ht="21" customHeight="1" spans="23:23">
      <c r="W15" s="43">
        <f>W6+W10+W11</f>
        <v>23203</v>
      </c>
    </row>
    <row r="16" spans="23:23">
      <c r="W16" s="43">
        <f>W4+W7+W8+W9</f>
        <v>68521</v>
      </c>
    </row>
    <row r="17" spans="23:23">
      <c r="W17" s="43">
        <f>W5</f>
        <v>4827</v>
      </c>
    </row>
  </sheetData>
  <autoFilter ref="A2:Y12">
    <extLst/>
  </autoFilter>
  <mergeCells count="23">
    <mergeCell ref="A1:W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7" right="0.7" top="0.75" bottom="0.75" header="0.3" footer="0.3"/>
  <pageSetup paperSize="9" scale="66" orientation="landscape"/>
  <headerFooter/>
  <rowBreaks count="1" manualBreakCount="1">
    <brk id="1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"/>
  <sheetViews>
    <sheetView zoomScale="70" zoomScaleNormal="70" workbookViewId="0">
      <pane ySplit="3" topLeftCell="A4" activePane="bottomLeft" state="frozen"/>
      <selection/>
      <selection pane="bottomLeft" activeCell="Y11" sqref="Y11"/>
    </sheetView>
  </sheetViews>
  <sheetFormatPr defaultColWidth="9" defaultRowHeight="13.5"/>
  <cols>
    <col min="1" max="1" width="4.625" style="4" customWidth="1"/>
    <col min="2" max="2" width="7.25" style="4" customWidth="1"/>
    <col min="3" max="3" width="7.375" style="4" customWidth="1"/>
    <col min="4" max="5" width="9" style="4"/>
    <col min="6" max="6" width="9" style="4" customWidth="1"/>
    <col min="7" max="7" width="9" style="4"/>
    <col min="8" max="9" width="10.75" style="4" customWidth="1"/>
    <col min="10" max="11" width="11.25" style="4" customWidth="1"/>
    <col min="12" max="12" width="9.125" style="4" customWidth="1"/>
    <col min="13" max="13" width="14.75" style="4" customWidth="1"/>
    <col min="14" max="14" width="9" style="4" hidden="1" customWidth="1"/>
    <col min="15" max="15" width="10.25" style="4" customWidth="1"/>
    <col min="16" max="16" width="9.125" style="4" customWidth="1"/>
    <col min="17" max="17" width="7.875" style="4" customWidth="1"/>
    <col min="18" max="18" width="9" style="4" hidden="1" customWidth="1"/>
    <col min="19" max="22" width="9.125" style="4" customWidth="1"/>
    <col min="23" max="23" width="9.5" style="4" customWidth="1"/>
    <col min="24" max="24" width="9" style="164" hidden="1" customWidth="1"/>
    <col min="25" max="16384" width="9" style="4"/>
  </cols>
  <sheetData>
    <row r="1" ht="20.25" spans="1:24">
      <c r="A1" s="6" t="s">
        <v>277</v>
      </c>
      <c r="B1" s="6"/>
      <c r="C1" s="6"/>
      <c r="D1" s="6"/>
      <c r="E1" s="6"/>
      <c r="F1" s="6"/>
      <c r="G1" s="6"/>
      <c r="H1" s="6"/>
      <c r="I1" s="6"/>
      <c r="J1" s="6"/>
      <c r="K1" s="19"/>
      <c r="L1" s="1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67"/>
    </row>
    <row r="2" s="3" customFormat="1" ht="21" customHeight="1" spans="1:24">
      <c r="A2" s="136" t="s">
        <v>1</v>
      </c>
      <c r="B2" s="136" t="s">
        <v>56</v>
      </c>
      <c r="C2" s="136" t="s">
        <v>2</v>
      </c>
      <c r="D2" s="136" t="s">
        <v>57</v>
      </c>
      <c r="E2" s="136" t="s">
        <v>58</v>
      </c>
      <c r="F2" s="136" t="s">
        <v>59</v>
      </c>
      <c r="G2" s="136" t="s">
        <v>59</v>
      </c>
      <c r="H2" s="136" t="s">
        <v>60</v>
      </c>
      <c r="I2" s="136"/>
      <c r="J2" s="136" t="s">
        <v>61</v>
      </c>
      <c r="K2" s="147" t="s">
        <v>62</v>
      </c>
      <c r="L2" s="148" t="s">
        <v>63</v>
      </c>
      <c r="M2" s="136" t="s">
        <v>64</v>
      </c>
      <c r="N2" s="149" t="s">
        <v>65</v>
      </c>
      <c r="O2" s="149" t="s">
        <v>66</v>
      </c>
      <c r="P2" s="149" t="s">
        <v>67</v>
      </c>
      <c r="Q2" s="150" t="s">
        <v>68</v>
      </c>
      <c r="R2" s="136" t="s">
        <v>69</v>
      </c>
      <c r="S2" s="148" t="s">
        <v>70</v>
      </c>
      <c r="T2" s="148" t="s">
        <v>71</v>
      </c>
      <c r="U2" s="148" t="s">
        <v>72</v>
      </c>
      <c r="V2" s="148" t="s">
        <v>73</v>
      </c>
      <c r="W2" s="136" t="s">
        <v>53</v>
      </c>
      <c r="X2" s="159"/>
    </row>
    <row r="3" s="3" customFormat="1" ht="21" customHeight="1" spans="1:24">
      <c r="A3" s="136"/>
      <c r="B3" s="136"/>
      <c r="C3" s="136"/>
      <c r="D3" s="136"/>
      <c r="E3" s="136"/>
      <c r="F3" s="136"/>
      <c r="G3" s="136"/>
      <c r="H3" s="136" t="s">
        <v>74</v>
      </c>
      <c r="I3" s="136" t="s">
        <v>75</v>
      </c>
      <c r="J3" s="136"/>
      <c r="K3" s="147"/>
      <c r="L3" s="148"/>
      <c r="M3" s="136"/>
      <c r="N3" s="149"/>
      <c r="O3" s="149"/>
      <c r="P3" s="149"/>
      <c r="Q3" s="150"/>
      <c r="R3" s="136"/>
      <c r="S3" s="148"/>
      <c r="T3" s="148"/>
      <c r="U3" s="148"/>
      <c r="V3" s="148"/>
      <c r="W3" s="136"/>
      <c r="X3" s="159" t="s">
        <v>76</v>
      </c>
    </row>
    <row r="4" s="3" customFormat="1" ht="24" customHeight="1" spans="1:24">
      <c r="A4" s="13">
        <v>1</v>
      </c>
      <c r="B4" s="8" t="s">
        <v>77</v>
      </c>
      <c r="C4" s="13" t="s">
        <v>278</v>
      </c>
      <c r="D4" s="10" t="s">
        <v>279</v>
      </c>
      <c r="E4" s="10" t="s">
        <v>280</v>
      </c>
      <c r="F4" s="10" t="s">
        <v>281</v>
      </c>
      <c r="G4" s="10" t="s">
        <v>100</v>
      </c>
      <c r="H4" s="12">
        <v>44418</v>
      </c>
      <c r="I4" s="12">
        <v>44778</v>
      </c>
      <c r="J4" s="13" t="s">
        <v>282</v>
      </c>
      <c r="K4" s="55">
        <v>1600000</v>
      </c>
      <c r="L4" s="28">
        <v>0.054375</v>
      </c>
      <c r="M4" s="165" t="s">
        <v>283</v>
      </c>
      <c r="N4" s="26"/>
      <c r="O4" s="26">
        <v>44652</v>
      </c>
      <c r="P4" s="26">
        <v>44778</v>
      </c>
      <c r="Q4" s="152">
        <v>127</v>
      </c>
      <c r="R4" s="35">
        <v>1</v>
      </c>
      <c r="S4" s="37">
        <v>0.03</v>
      </c>
      <c r="T4" s="38">
        <v>0.024375</v>
      </c>
      <c r="U4" s="39">
        <v>16701</v>
      </c>
      <c r="V4" s="39">
        <v>13570</v>
      </c>
      <c r="W4" s="39">
        <v>30271</v>
      </c>
      <c r="X4" s="160">
        <v>30271</v>
      </c>
    </row>
    <row r="5" s="3" customFormat="1" ht="21" customHeight="1" spans="1:24">
      <c r="A5" s="13">
        <v>2</v>
      </c>
      <c r="B5" s="8" t="s">
        <v>77</v>
      </c>
      <c r="C5" s="13" t="s">
        <v>278</v>
      </c>
      <c r="D5" s="10" t="s">
        <v>284</v>
      </c>
      <c r="E5" s="10" t="s">
        <v>285</v>
      </c>
      <c r="F5" s="10" t="s">
        <v>286</v>
      </c>
      <c r="G5" s="10" t="s">
        <v>82</v>
      </c>
      <c r="H5" s="12">
        <v>44376</v>
      </c>
      <c r="I5" s="12">
        <v>44741</v>
      </c>
      <c r="J5" s="13" t="s">
        <v>282</v>
      </c>
      <c r="K5" s="55">
        <v>2000000</v>
      </c>
      <c r="L5" s="28">
        <v>0.054375</v>
      </c>
      <c r="M5" s="151">
        <v>44731</v>
      </c>
      <c r="N5" s="26"/>
      <c r="O5" s="26">
        <v>44652</v>
      </c>
      <c r="P5" s="26">
        <v>44731</v>
      </c>
      <c r="Q5" s="152">
        <v>80</v>
      </c>
      <c r="R5" s="35">
        <v>1</v>
      </c>
      <c r="S5" s="37">
        <v>0.03</v>
      </c>
      <c r="T5" s="38">
        <v>0.024375</v>
      </c>
      <c r="U5" s="39">
        <v>13151</v>
      </c>
      <c r="V5" s="39">
        <v>10685</v>
      </c>
      <c r="W5" s="39">
        <v>23836</v>
      </c>
      <c r="X5" s="160">
        <v>23836</v>
      </c>
    </row>
    <row r="6" s="3" customFormat="1" ht="21" customHeight="1" spans="1:24">
      <c r="A6" s="13">
        <v>3</v>
      </c>
      <c r="B6" s="8" t="s">
        <v>77</v>
      </c>
      <c r="C6" s="13" t="s">
        <v>278</v>
      </c>
      <c r="D6" s="10" t="s">
        <v>287</v>
      </c>
      <c r="E6" s="10" t="s">
        <v>288</v>
      </c>
      <c r="F6" s="10" t="s">
        <v>289</v>
      </c>
      <c r="G6" s="10" t="s">
        <v>100</v>
      </c>
      <c r="H6" s="12">
        <v>44469</v>
      </c>
      <c r="I6" s="12">
        <v>44833</v>
      </c>
      <c r="J6" s="13" t="s">
        <v>282</v>
      </c>
      <c r="K6" s="55">
        <v>150000</v>
      </c>
      <c r="L6" s="28">
        <v>0.054375</v>
      </c>
      <c r="M6" s="151">
        <v>44833</v>
      </c>
      <c r="N6" s="26"/>
      <c r="O6" s="26">
        <v>44652</v>
      </c>
      <c r="P6" s="26">
        <v>44833</v>
      </c>
      <c r="Q6" s="152">
        <v>182</v>
      </c>
      <c r="R6" s="35">
        <v>1</v>
      </c>
      <c r="S6" s="37">
        <v>0.03</v>
      </c>
      <c r="T6" s="38">
        <v>0.024375</v>
      </c>
      <c r="U6" s="39">
        <v>2244</v>
      </c>
      <c r="V6" s="39">
        <v>1823</v>
      </c>
      <c r="W6" s="39">
        <v>4067</v>
      </c>
      <c r="X6" s="160">
        <v>4067</v>
      </c>
    </row>
    <row r="7" s="3" customFormat="1" ht="21" customHeight="1" spans="1:24">
      <c r="A7" s="13">
        <v>4</v>
      </c>
      <c r="B7" s="8" t="s">
        <v>77</v>
      </c>
      <c r="C7" s="13" t="s">
        <v>278</v>
      </c>
      <c r="D7" s="10" t="s">
        <v>287</v>
      </c>
      <c r="E7" s="10" t="s">
        <v>288</v>
      </c>
      <c r="F7" s="10" t="s">
        <v>289</v>
      </c>
      <c r="G7" s="10" t="s">
        <v>100</v>
      </c>
      <c r="H7" s="12">
        <v>44848</v>
      </c>
      <c r="I7" s="12">
        <v>45213</v>
      </c>
      <c r="J7" s="13" t="s">
        <v>282</v>
      </c>
      <c r="K7" s="55">
        <v>140000</v>
      </c>
      <c r="L7" s="28">
        <v>0.054375</v>
      </c>
      <c r="M7" s="26"/>
      <c r="N7" s="26"/>
      <c r="O7" s="26">
        <v>44848</v>
      </c>
      <c r="P7" s="26">
        <v>45016</v>
      </c>
      <c r="Q7" s="152">
        <v>169</v>
      </c>
      <c r="R7" s="35">
        <v>1</v>
      </c>
      <c r="S7" s="37">
        <v>0.03</v>
      </c>
      <c r="T7" s="38">
        <v>0.024375</v>
      </c>
      <c r="U7" s="39">
        <v>1945</v>
      </c>
      <c r="V7" s="39">
        <v>1580</v>
      </c>
      <c r="W7" s="39">
        <v>3525</v>
      </c>
      <c r="X7" s="160"/>
    </row>
    <row r="8" s="3" customFormat="1" ht="21" customHeight="1" spans="1:24">
      <c r="A8" s="13">
        <v>5</v>
      </c>
      <c r="B8" s="8" t="s">
        <v>77</v>
      </c>
      <c r="C8" s="13" t="s">
        <v>278</v>
      </c>
      <c r="D8" s="10" t="s">
        <v>284</v>
      </c>
      <c r="E8" s="10" t="s">
        <v>285</v>
      </c>
      <c r="F8" s="10" t="s">
        <v>286</v>
      </c>
      <c r="G8" s="10" t="s">
        <v>82</v>
      </c>
      <c r="H8" s="12">
        <v>44834</v>
      </c>
      <c r="I8" s="12">
        <v>45199</v>
      </c>
      <c r="J8" s="13" t="s">
        <v>282</v>
      </c>
      <c r="K8" s="55">
        <v>1900000</v>
      </c>
      <c r="L8" s="28">
        <v>0.054375</v>
      </c>
      <c r="M8" s="26"/>
      <c r="N8" s="26"/>
      <c r="O8" s="26">
        <v>44834</v>
      </c>
      <c r="P8" s="26">
        <v>45016</v>
      </c>
      <c r="Q8" s="152">
        <v>183</v>
      </c>
      <c r="R8" s="35">
        <v>1</v>
      </c>
      <c r="S8" s="37">
        <v>0.03</v>
      </c>
      <c r="T8" s="38">
        <v>0.024375</v>
      </c>
      <c r="U8" s="39">
        <v>28578</v>
      </c>
      <c r="V8" s="39">
        <v>23220</v>
      </c>
      <c r="W8" s="39">
        <v>51798</v>
      </c>
      <c r="X8" s="160"/>
    </row>
    <row r="9" s="3" customFormat="1" ht="21" customHeight="1" spans="1:24">
      <c r="A9" s="13">
        <v>6</v>
      </c>
      <c r="B9" s="8" t="s">
        <v>77</v>
      </c>
      <c r="C9" s="13" t="s">
        <v>278</v>
      </c>
      <c r="D9" s="10" t="s">
        <v>279</v>
      </c>
      <c r="E9" s="10" t="s">
        <v>280</v>
      </c>
      <c r="F9" s="10" t="s">
        <v>281</v>
      </c>
      <c r="G9" s="10" t="s">
        <v>100</v>
      </c>
      <c r="H9" s="12">
        <v>44852</v>
      </c>
      <c r="I9" s="12">
        <v>45213</v>
      </c>
      <c r="J9" s="13" t="s">
        <v>282</v>
      </c>
      <c r="K9" s="55">
        <v>1500000</v>
      </c>
      <c r="L9" s="28">
        <v>0.054375</v>
      </c>
      <c r="M9" s="26"/>
      <c r="N9" s="26"/>
      <c r="O9" s="26">
        <v>44852</v>
      </c>
      <c r="P9" s="26">
        <v>45016</v>
      </c>
      <c r="Q9" s="152">
        <v>165</v>
      </c>
      <c r="R9" s="35">
        <v>1</v>
      </c>
      <c r="S9" s="37">
        <v>0.03</v>
      </c>
      <c r="T9" s="38">
        <v>0.024375</v>
      </c>
      <c r="U9" s="39">
        <v>20342</v>
      </c>
      <c r="V9" s="39">
        <v>16528</v>
      </c>
      <c r="W9" s="39">
        <v>36870</v>
      </c>
      <c r="X9" s="160"/>
    </row>
    <row r="10" s="3" customFormat="1" ht="21" customHeight="1" spans="1:24">
      <c r="A10" s="8"/>
      <c r="B10" s="8" t="s">
        <v>51</v>
      </c>
      <c r="C10" s="8"/>
      <c r="D10" s="69"/>
      <c r="E10" s="144"/>
      <c r="F10" s="71"/>
      <c r="G10" s="71"/>
      <c r="H10" s="71"/>
      <c r="I10" s="71"/>
      <c r="J10" s="8"/>
      <c r="K10" s="166">
        <f>SUM(K4:K9)</f>
        <v>7290000</v>
      </c>
      <c r="L10" s="74"/>
      <c r="M10" s="157"/>
      <c r="N10" s="157"/>
      <c r="O10" s="157"/>
      <c r="P10" s="157"/>
      <c r="Q10" s="157"/>
      <c r="R10" s="157"/>
      <c r="S10" s="162"/>
      <c r="T10" s="162"/>
      <c r="U10" s="39">
        <f>SUM(U4:U9)</f>
        <v>82961</v>
      </c>
      <c r="V10" s="39">
        <f>SUM(V4:V9)</f>
        <v>67406</v>
      </c>
      <c r="W10" s="39">
        <f>SUM(W4:W9)</f>
        <v>150367</v>
      </c>
      <c r="X10" s="159"/>
    </row>
  </sheetData>
  <mergeCells count="23">
    <mergeCell ref="A1:W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7" right="0.7" top="0.75" bottom="0.75" header="0.3" footer="0.3"/>
  <pageSetup paperSize="9" scale="5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abSelected="1" zoomScale="76" zoomScaleNormal="76" workbookViewId="0">
      <selection activeCell="X4" sqref="X4:X22"/>
    </sheetView>
  </sheetViews>
  <sheetFormatPr defaultColWidth="9" defaultRowHeight="13.5"/>
  <cols>
    <col min="1" max="1" width="4.5" style="130" customWidth="1"/>
    <col min="2" max="2" width="7.375" style="130" customWidth="1"/>
    <col min="3" max="3" width="6.75" style="131" customWidth="1"/>
    <col min="4" max="4" width="11.25" style="132" customWidth="1"/>
    <col min="5" max="5" width="11.625" style="132" customWidth="1"/>
    <col min="6" max="6" width="9" style="133" customWidth="1"/>
    <col min="7" max="7" width="10" style="132" customWidth="1"/>
    <col min="8" max="8" width="10.25" style="132" customWidth="1"/>
    <col min="9" max="9" width="12.25" style="130" customWidth="1"/>
    <col min="10" max="10" width="13" style="130" customWidth="1"/>
    <col min="11" max="11" width="9" style="130" customWidth="1"/>
    <col min="12" max="12" width="10.75" style="132" customWidth="1"/>
    <col min="13" max="13" width="9" style="130" hidden="1" customWidth="1"/>
    <col min="14" max="15" width="10.375" style="130" customWidth="1"/>
    <col min="16" max="16" width="7.25" style="130" customWidth="1"/>
    <col min="17" max="17" width="9" style="130" customWidth="1"/>
    <col min="18" max="22" width="9.125" style="130" customWidth="1"/>
    <col min="23" max="23" width="9" style="134" customWidth="1"/>
    <col min="24" max="16384" width="9" style="130"/>
  </cols>
  <sheetData>
    <row r="1" ht="45" customHeight="1" spans="1:23">
      <c r="A1" s="135" t="s">
        <v>290</v>
      </c>
      <c r="B1" s="135"/>
      <c r="C1" s="135"/>
      <c r="D1" s="135"/>
      <c r="E1" s="135"/>
      <c r="F1" s="135"/>
      <c r="G1" s="135"/>
      <c r="H1" s="135"/>
      <c r="I1" s="135"/>
      <c r="J1" s="146"/>
      <c r="K1" s="146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58"/>
    </row>
    <row r="2" s="2" customFormat="1" ht="21" customHeight="1" spans="1:23">
      <c r="A2" s="136" t="s">
        <v>1</v>
      </c>
      <c r="B2" s="136" t="s">
        <v>56</v>
      </c>
      <c r="C2" s="136" t="s">
        <v>2</v>
      </c>
      <c r="D2" s="136" t="s">
        <v>57</v>
      </c>
      <c r="E2" s="136" t="s">
        <v>58</v>
      </c>
      <c r="F2" s="136" t="s">
        <v>59</v>
      </c>
      <c r="G2" s="136" t="s">
        <v>60</v>
      </c>
      <c r="H2" s="136"/>
      <c r="I2" s="136" t="s">
        <v>61</v>
      </c>
      <c r="J2" s="147" t="s">
        <v>62</v>
      </c>
      <c r="K2" s="148" t="s">
        <v>63</v>
      </c>
      <c r="L2" s="136" t="s">
        <v>64</v>
      </c>
      <c r="M2" s="149" t="s">
        <v>65</v>
      </c>
      <c r="N2" s="149" t="s">
        <v>66</v>
      </c>
      <c r="O2" s="149" t="s">
        <v>67</v>
      </c>
      <c r="P2" s="150" t="s">
        <v>68</v>
      </c>
      <c r="Q2" s="136" t="s">
        <v>69</v>
      </c>
      <c r="R2" s="148" t="s">
        <v>70</v>
      </c>
      <c r="S2" s="148" t="s">
        <v>71</v>
      </c>
      <c r="T2" s="148" t="s">
        <v>72</v>
      </c>
      <c r="U2" s="148" t="s">
        <v>73</v>
      </c>
      <c r="V2" s="136" t="s">
        <v>53</v>
      </c>
      <c r="W2" s="159"/>
    </row>
    <row r="3" s="2" customFormat="1" ht="21" customHeight="1" spans="1:23">
      <c r="A3" s="136"/>
      <c r="B3" s="136"/>
      <c r="C3" s="136"/>
      <c r="D3" s="136"/>
      <c r="E3" s="136"/>
      <c r="F3" s="136"/>
      <c r="G3" s="136" t="s">
        <v>74</v>
      </c>
      <c r="H3" s="136" t="s">
        <v>75</v>
      </c>
      <c r="I3" s="136"/>
      <c r="J3" s="147"/>
      <c r="K3" s="148"/>
      <c r="L3" s="136"/>
      <c r="M3" s="149"/>
      <c r="N3" s="149"/>
      <c r="O3" s="149"/>
      <c r="P3" s="150"/>
      <c r="Q3" s="136"/>
      <c r="R3" s="148"/>
      <c r="S3" s="148"/>
      <c r="T3" s="148"/>
      <c r="U3" s="148"/>
      <c r="V3" s="136"/>
      <c r="W3" s="159" t="s">
        <v>76</v>
      </c>
    </row>
    <row r="4" s="2" customFormat="1" ht="24" customHeight="1" spans="1:24">
      <c r="A4" s="8">
        <v>1</v>
      </c>
      <c r="B4" s="8" t="s">
        <v>77</v>
      </c>
      <c r="C4" s="9" t="s">
        <v>45</v>
      </c>
      <c r="D4" s="9" t="s">
        <v>291</v>
      </c>
      <c r="E4" s="9" t="s">
        <v>292</v>
      </c>
      <c r="F4" s="137" t="s">
        <v>82</v>
      </c>
      <c r="G4" s="9" t="s">
        <v>293</v>
      </c>
      <c r="H4" s="9" t="s">
        <v>294</v>
      </c>
      <c r="I4" s="9" t="s">
        <v>97</v>
      </c>
      <c r="J4" s="23">
        <v>500000</v>
      </c>
      <c r="K4" s="24">
        <v>0.0438</v>
      </c>
      <c r="L4" s="151">
        <v>44786</v>
      </c>
      <c r="M4" s="26"/>
      <c r="N4" s="26">
        <v>44652</v>
      </c>
      <c r="O4" s="26">
        <v>44786</v>
      </c>
      <c r="P4" s="152">
        <v>135</v>
      </c>
      <c r="Q4" s="35">
        <v>1</v>
      </c>
      <c r="R4" s="37">
        <v>0.03</v>
      </c>
      <c r="S4" s="38">
        <v>0.0138</v>
      </c>
      <c r="T4" s="39">
        <v>5548</v>
      </c>
      <c r="U4" s="39">
        <v>2552</v>
      </c>
      <c r="V4" s="39">
        <v>8100</v>
      </c>
      <c r="W4" s="160">
        <v>8100</v>
      </c>
      <c r="X4" s="161"/>
    </row>
    <row r="5" s="2" customFormat="1" ht="24" customHeight="1" spans="1:24">
      <c r="A5" s="8">
        <v>2</v>
      </c>
      <c r="B5" s="8" t="s">
        <v>77</v>
      </c>
      <c r="C5" s="9" t="s">
        <v>45</v>
      </c>
      <c r="D5" s="10" t="s">
        <v>291</v>
      </c>
      <c r="E5" s="10" t="s">
        <v>295</v>
      </c>
      <c r="F5" s="11" t="s">
        <v>296</v>
      </c>
      <c r="G5" s="12">
        <v>44371</v>
      </c>
      <c r="H5" s="12">
        <v>44736</v>
      </c>
      <c r="I5" s="9" t="s">
        <v>297</v>
      </c>
      <c r="J5" s="23">
        <v>1800000</v>
      </c>
      <c r="K5" s="24">
        <v>0.054375</v>
      </c>
      <c r="L5" s="153" t="s">
        <v>298</v>
      </c>
      <c r="M5" s="26"/>
      <c r="N5" s="26">
        <v>44652</v>
      </c>
      <c r="O5" s="26">
        <v>44736</v>
      </c>
      <c r="P5" s="152">
        <v>85</v>
      </c>
      <c r="Q5" s="35">
        <v>1</v>
      </c>
      <c r="R5" s="37">
        <v>0.03</v>
      </c>
      <c r="S5" s="38">
        <v>0.024375</v>
      </c>
      <c r="T5" s="39">
        <v>12575</v>
      </c>
      <c r="U5" s="39">
        <v>10217</v>
      </c>
      <c r="V5" s="39">
        <v>22792</v>
      </c>
      <c r="W5" s="160">
        <v>22793</v>
      </c>
      <c r="X5" s="161"/>
    </row>
    <row r="6" s="2" customFormat="1" ht="24" customHeight="1" spans="1:24">
      <c r="A6" s="8">
        <v>3</v>
      </c>
      <c r="B6" s="8" t="s">
        <v>77</v>
      </c>
      <c r="C6" s="9" t="s">
        <v>45</v>
      </c>
      <c r="D6" s="10" t="s">
        <v>291</v>
      </c>
      <c r="E6" s="10" t="s">
        <v>295</v>
      </c>
      <c r="F6" s="11" t="s">
        <v>296</v>
      </c>
      <c r="G6" s="12">
        <v>44802</v>
      </c>
      <c r="H6" s="12">
        <v>45167</v>
      </c>
      <c r="I6" s="9" t="s">
        <v>297</v>
      </c>
      <c r="J6" s="23">
        <v>1700000</v>
      </c>
      <c r="K6" s="24">
        <v>0.054375</v>
      </c>
      <c r="L6" s="25"/>
      <c r="M6" s="26" t="s">
        <v>87</v>
      </c>
      <c r="N6" s="26">
        <v>44802</v>
      </c>
      <c r="O6" s="26">
        <v>45016</v>
      </c>
      <c r="P6" s="152">
        <v>215</v>
      </c>
      <c r="Q6" s="35">
        <v>1</v>
      </c>
      <c r="R6" s="37">
        <v>0.03</v>
      </c>
      <c r="S6" s="38">
        <v>0.024375</v>
      </c>
      <c r="T6" s="39">
        <v>30041</v>
      </c>
      <c r="U6" s="39">
        <v>24408</v>
      </c>
      <c r="V6" s="39">
        <v>54449</v>
      </c>
      <c r="W6" s="160">
        <v>54449</v>
      </c>
      <c r="X6" s="161"/>
    </row>
    <row r="7" s="2" customFormat="1" ht="24" customHeight="1" spans="1:24">
      <c r="A7" s="8">
        <v>4</v>
      </c>
      <c r="B7" s="8" t="s">
        <v>77</v>
      </c>
      <c r="C7" s="9" t="s">
        <v>45</v>
      </c>
      <c r="D7" s="10" t="s">
        <v>174</v>
      </c>
      <c r="E7" s="10" t="s">
        <v>299</v>
      </c>
      <c r="F7" s="11" t="s">
        <v>104</v>
      </c>
      <c r="G7" s="12">
        <v>44349</v>
      </c>
      <c r="H7" s="12">
        <v>44714</v>
      </c>
      <c r="I7" s="9" t="s">
        <v>297</v>
      </c>
      <c r="J7" s="23">
        <v>400000</v>
      </c>
      <c r="K7" s="24">
        <v>0.054375</v>
      </c>
      <c r="L7" s="26">
        <v>44714</v>
      </c>
      <c r="M7" s="26" t="s">
        <v>87</v>
      </c>
      <c r="N7" s="26">
        <v>44652</v>
      </c>
      <c r="O7" s="26">
        <v>44714</v>
      </c>
      <c r="P7" s="152">
        <v>63</v>
      </c>
      <c r="Q7" s="35">
        <v>1</v>
      </c>
      <c r="R7" s="37">
        <v>0.03</v>
      </c>
      <c r="S7" s="38">
        <v>0.024375</v>
      </c>
      <c r="T7" s="39">
        <v>2071</v>
      </c>
      <c r="U7" s="39">
        <v>1683</v>
      </c>
      <c r="V7" s="39">
        <v>3754</v>
      </c>
      <c r="W7" s="160">
        <v>3754</v>
      </c>
      <c r="X7" s="161"/>
    </row>
    <row r="8" s="2" customFormat="1" ht="24" customHeight="1" spans="1:24">
      <c r="A8" s="8">
        <v>5</v>
      </c>
      <c r="B8" s="8" t="s">
        <v>77</v>
      </c>
      <c r="C8" s="9" t="s">
        <v>45</v>
      </c>
      <c r="D8" s="11" t="s">
        <v>300</v>
      </c>
      <c r="E8" s="11" t="s">
        <v>301</v>
      </c>
      <c r="F8" s="11" t="s">
        <v>296</v>
      </c>
      <c r="G8" s="12">
        <v>44358</v>
      </c>
      <c r="H8" s="12">
        <v>44723</v>
      </c>
      <c r="I8" s="154" t="s">
        <v>302</v>
      </c>
      <c r="J8" s="23">
        <v>5000000</v>
      </c>
      <c r="K8" s="24">
        <v>0.054375</v>
      </c>
      <c r="L8" s="155">
        <v>44902</v>
      </c>
      <c r="M8" s="26" t="s">
        <v>84</v>
      </c>
      <c r="N8" s="26">
        <v>44652</v>
      </c>
      <c r="O8" s="26">
        <v>44723</v>
      </c>
      <c r="P8" s="152">
        <v>72</v>
      </c>
      <c r="Q8" s="35">
        <v>1</v>
      </c>
      <c r="R8" s="37">
        <v>0.03</v>
      </c>
      <c r="S8" s="38">
        <v>0.024375</v>
      </c>
      <c r="T8" s="39">
        <v>29589</v>
      </c>
      <c r="U8" s="39">
        <v>24041</v>
      </c>
      <c r="V8" s="39">
        <v>53630</v>
      </c>
      <c r="W8" s="160">
        <v>53630</v>
      </c>
      <c r="X8" s="161"/>
    </row>
    <row r="9" s="2" customFormat="1" ht="24" customHeight="1" spans="1:24">
      <c r="A9" s="8">
        <v>6</v>
      </c>
      <c r="B9" s="8" t="s">
        <v>77</v>
      </c>
      <c r="C9" s="9" t="s">
        <v>45</v>
      </c>
      <c r="D9" s="11" t="s">
        <v>300</v>
      </c>
      <c r="E9" s="11" t="s">
        <v>301</v>
      </c>
      <c r="F9" s="11" t="s">
        <v>296</v>
      </c>
      <c r="G9" s="138">
        <v>44903</v>
      </c>
      <c r="H9" s="138">
        <v>45268</v>
      </c>
      <c r="I9" s="154" t="s">
        <v>302</v>
      </c>
      <c r="J9" s="23">
        <v>4700000</v>
      </c>
      <c r="K9" s="24">
        <v>0.054375</v>
      </c>
      <c r="L9" s="155"/>
      <c r="M9" s="26" t="s">
        <v>87</v>
      </c>
      <c r="N9" s="26">
        <v>44903</v>
      </c>
      <c r="O9" s="26">
        <v>45016</v>
      </c>
      <c r="P9" s="152">
        <v>114</v>
      </c>
      <c r="Q9" s="35">
        <v>1</v>
      </c>
      <c r="R9" s="37">
        <v>0.03</v>
      </c>
      <c r="S9" s="38">
        <v>0.024375</v>
      </c>
      <c r="T9" s="39">
        <v>44038</v>
      </c>
      <c r="U9" s="39">
        <v>35781</v>
      </c>
      <c r="V9" s="39">
        <v>79819</v>
      </c>
      <c r="W9" s="160">
        <v>79820</v>
      </c>
      <c r="X9" s="161"/>
    </row>
    <row r="10" s="2" customFormat="1" ht="24" customHeight="1" spans="1:24">
      <c r="A10" s="8">
        <v>7</v>
      </c>
      <c r="B10" s="8" t="s">
        <v>77</v>
      </c>
      <c r="C10" s="9" t="s">
        <v>45</v>
      </c>
      <c r="D10" s="10" t="s">
        <v>303</v>
      </c>
      <c r="E10" s="10" t="s">
        <v>304</v>
      </c>
      <c r="F10" s="11" t="s">
        <v>104</v>
      </c>
      <c r="G10" s="12">
        <v>44405</v>
      </c>
      <c r="H10" s="12">
        <v>44769</v>
      </c>
      <c r="I10" s="9" t="s">
        <v>305</v>
      </c>
      <c r="J10" s="23">
        <v>300000</v>
      </c>
      <c r="K10" s="24">
        <v>0.054375</v>
      </c>
      <c r="L10" s="25">
        <v>44784</v>
      </c>
      <c r="M10" s="26" t="s">
        <v>84</v>
      </c>
      <c r="N10" s="26">
        <v>44652</v>
      </c>
      <c r="O10" s="26">
        <v>44769</v>
      </c>
      <c r="P10" s="152">
        <v>118</v>
      </c>
      <c r="Q10" s="35">
        <v>1</v>
      </c>
      <c r="R10" s="37">
        <v>0.03</v>
      </c>
      <c r="S10" s="38">
        <v>0.024375</v>
      </c>
      <c r="T10" s="39">
        <v>2910</v>
      </c>
      <c r="U10" s="39">
        <v>2364</v>
      </c>
      <c r="V10" s="39">
        <v>5274</v>
      </c>
      <c r="W10" s="160">
        <v>5274</v>
      </c>
      <c r="X10" s="161"/>
    </row>
    <row r="11" s="2" customFormat="1" ht="24" customHeight="1" spans="1:24">
      <c r="A11" s="8">
        <v>8</v>
      </c>
      <c r="B11" s="14" t="s">
        <v>77</v>
      </c>
      <c r="C11" s="139" t="s">
        <v>45</v>
      </c>
      <c r="D11" s="140" t="s">
        <v>303</v>
      </c>
      <c r="E11" s="140" t="s">
        <v>304</v>
      </c>
      <c r="F11" s="141" t="s">
        <v>104</v>
      </c>
      <c r="G11" s="12">
        <v>44785</v>
      </c>
      <c r="H11" s="12">
        <v>45149</v>
      </c>
      <c r="I11" s="9" t="s">
        <v>305</v>
      </c>
      <c r="J11" s="23">
        <v>280000</v>
      </c>
      <c r="K11" s="24">
        <v>0.054375</v>
      </c>
      <c r="L11" s="25"/>
      <c r="M11" s="26" t="s">
        <v>87</v>
      </c>
      <c r="N11" s="26">
        <v>44785</v>
      </c>
      <c r="O11" s="26">
        <v>45016</v>
      </c>
      <c r="P11" s="152">
        <v>232</v>
      </c>
      <c r="Q11" s="35">
        <v>1</v>
      </c>
      <c r="R11" s="37">
        <v>0.03</v>
      </c>
      <c r="S11" s="38">
        <v>0.024375</v>
      </c>
      <c r="T11" s="39">
        <v>5339</v>
      </c>
      <c r="U11" s="39">
        <v>4338</v>
      </c>
      <c r="V11" s="39">
        <v>9677</v>
      </c>
      <c r="W11" s="160">
        <v>9677</v>
      </c>
      <c r="X11" s="161"/>
    </row>
    <row r="12" s="2" customFormat="1" ht="24" customHeight="1" spans="1:24">
      <c r="A12" s="8">
        <v>9</v>
      </c>
      <c r="B12" s="14" t="s">
        <v>77</v>
      </c>
      <c r="C12" s="139" t="s">
        <v>45</v>
      </c>
      <c r="D12" s="139" t="s">
        <v>306</v>
      </c>
      <c r="E12" s="139" t="s">
        <v>307</v>
      </c>
      <c r="F12" s="142" t="s">
        <v>104</v>
      </c>
      <c r="G12" s="9" t="s">
        <v>308</v>
      </c>
      <c r="H12" s="9" t="s">
        <v>309</v>
      </c>
      <c r="I12" s="9" t="s">
        <v>97</v>
      </c>
      <c r="J12" s="23">
        <v>400000</v>
      </c>
      <c r="K12" s="24">
        <v>0.041675</v>
      </c>
      <c r="L12" s="151">
        <v>44713</v>
      </c>
      <c r="M12" s="26"/>
      <c r="N12" s="26">
        <v>44652</v>
      </c>
      <c r="O12" s="26" t="s">
        <v>309</v>
      </c>
      <c r="P12" s="152">
        <v>60</v>
      </c>
      <c r="Q12" s="35">
        <v>1</v>
      </c>
      <c r="R12" s="37">
        <v>0.03</v>
      </c>
      <c r="S12" s="38">
        <v>0.011675</v>
      </c>
      <c r="T12" s="39">
        <v>1973</v>
      </c>
      <c r="U12" s="39">
        <v>768</v>
      </c>
      <c r="V12" s="39">
        <v>2741</v>
      </c>
      <c r="W12" s="160">
        <v>2740</v>
      </c>
      <c r="X12" s="161"/>
    </row>
    <row r="13" s="2" customFormat="1" ht="24" customHeight="1" spans="1:24">
      <c r="A13" s="8">
        <v>10</v>
      </c>
      <c r="B13" s="8" t="s">
        <v>77</v>
      </c>
      <c r="C13" s="9" t="s">
        <v>45</v>
      </c>
      <c r="D13" s="10" t="s">
        <v>310</v>
      </c>
      <c r="E13" s="10" t="s">
        <v>311</v>
      </c>
      <c r="F13" s="11" t="s">
        <v>104</v>
      </c>
      <c r="G13" s="12">
        <v>44372</v>
      </c>
      <c r="H13" s="12">
        <v>44737</v>
      </c>
      <c r="I13" s="9" t="s">
        <v>297</v>
      </c>
      <c r="J13" s="23">
        <v>1300000</v>
      </c>
      <c r="K13" s="24">
        <v>0.054375</v>
      </c>
      <c r="L13" s="153" t="s">
        <v>312</v>
      </c>
      <c r="M13" s="26"/>
      <c r="N13" s="26">
        <v>44652</v>
      </c>
      <c r="O13" s="26">
        <v>44737</v>
      </c>
      <c r="P13" s="152">
        <v>86</v>
      </c>
      <c r="Q13" s="35">
        <v>1</v>
      </c>
      <c r="R13" s="37">
        <v>0.03</v>
      </c>
      <c r="S13" s="38">
        <v>0.024375</v>
      </c>
      <c r="T13" s="39">
        <v>9187</v>
      </c>
      <c r="U13" s="39">
        <v>7465</v>
      </c>
      <c r="V13" s="39">
        <v>16652</v>
      </c>
      <c r="W13" s="160">
        <v>16655</v>
      </c>
      <c r="X13" s="161"/>
    </row>
    <row r="14" s="2" customFormat="1" ht="24" customHeight="1" spans="1:24">
      <c r="A14" s="8">
        <v>11</v>
      </c>
      <c r="B14" s="8" t="s">
        <v>77</v>
      </c>
      <c r="C14" s="9" t="s">
        <v>45</v>
      </c>
      <c r="D14" s="10" t="s">
        <v>310</v>
      </c>
      <c r="E14" s="10" t="s">
        <v>311</v>
      </c>
      <c r="F14" s="11" t="s">
        <v>104</v>
      </c>
      <c r="G14" s="12">
        <v>44809</v>
      </c>
      <c r="H14" s="12">
        <v>45174</v>
      </c>
      <c r="I14" s="9" t="s">
        <v>297</v>
      </c>
      <c r="J14" s="23">
        <v>1200000</v>
      </c>
      <c r="K14" s="24">
        <v>0.054375</v>
      </c>
      <c r="L14" s="25"/>
      <c r="M14" s="26" t="s">
        <v>87</v>
      </c>
      <c r="N14" s="26">
        <v>44809</v>
      </c>
      <c r="O14" s="26">
        <v>45016</v>
      </c>
      <c r="P14" s="152">
        <v>208</v>
      </c>
      <c r="Q14" s="35">
        <v>1</v>
      </c>
      <c r="R14" s="37">
        <v>0.03</v>
      </c>
      <c r="S14" s="38">
        <v>0.024375</v>
      </c>
      <c r="T14" s="39">
        <v>20515</v>
      </c>
      <c r="U14" s="39">
        <v>16668</v>
      </c>
      <c r="V14" s="39">
        <v>37183</v>
      </c>
      <c r="W14" s="160">
        <v>37184</v>
      </c>
      <c r="X14" s="161"/>
    </row>
    <row r="15" s="2" customFormat="1" ht="24" customHeight="1" spans="1:24">
      <c r="A15" s="8">
        <v>12</v>
      </c>
      <c r="B15" s="8" t="s">
        <v>77</v>
      </c>
      <c r="C15" s="9" t="s">
        <v>45</v>
      </c>
      <c r="D15" s="10" t="s">
        <v>310</v>
      </c>
      <c r="E15" s="10" t="s">
        <v>313</v>
      </c>
      <c r="F15" s="11" t="s">
        <v>104</v>
      </c>
      <c r="G15" s="12">
        <v>44377</v>
      </c>
      <c r="H15" s="12">
        <v>44742</v>
      </c>
      <c r="I15" s="9" t="s">
        <v>297</v>
      </c>
      <c r="J15" s="23">
        <v>500000</v>
      </c>
      <c r="K15" s="24">
        <v>0.054375</v>
      </c>
      <c r="L15" s="153" t="s">
        <v>314</v>
      </c>
      <c r="M15" s="26"/>
      <c r="N15" s="26">
        <v>44652</v>
      </c>
      <c r="O15" s="26">
        <v>44742</v>
      </c>
      <c r="P15" s="152">
        <v>91</v>
      </c>
      <c r="Q15" s="35">
        <v>1</v>
      </c>
      <c r="R15" s="37">
        <v>0.03</v>
      </c>
      <c r="S15" s="38">
        <v>0.024375</v>
      </c>
      <c r="T15" s="39">
        <v>3740</v>
      </c>
      <c r="U15" s="39">
        <v>3039</v>
      </c>
      <c r="V15" s="39">
        <v>6779</v>
      </c>
      <c r="W15" s="160">
        <v>6778</v>
      </c>
      <c r="X15" s="161"/>
    </row>
    <row r="16" s="2" customFormat="1" ht="24" customHeight="1" spans="1:24">
      <c r="A16" s="8">
        <v>13</v>
      </c>
      <c r="B16" s="8" t="s">
        <v>77</v>
      </c>
      <c r="C16" s="9" t="s">
        <v>45</v>
      </c>
      <c r="D16" s="10" t="s">
        <v>310</v>
      </c>
      <c r="E16" s="10" t="s">
        <v>313</v>
      </c>
      <c r="F16" s="11" t="s">
        <v>104</v>
      </c>
      <c r="G16" s="12">
        <v>44804</v>
      </c>
      <c r="H16" s="12">
        <v>45169</v>
      </c>
      <c r="I16" s="9" t="s">
        <v>297</v>
      </c>
      <c r="J16" s="23">
        <v>470000</v>
      </c>
      <c r="K16" s="24">
        <v>0.054375</v>
      </c>
      <c r="L16" s="26"/>
      <c r="M16" s="26"/>
      <c r="N16" s="26">
        <v>44804</v>
      </c>
      <c r="O16" s="26">
        <v>45016</v>
      </c>
      <c r="P16" s="152">
        <v>213</v>
      </c>
      <c r="Q16" s="35">
        <v>1</v>
      </c>
      <c r="R16" s="37">
        <v>0.03</v>
      </c>
      <c r="S16" s="38">
        <v>0.024375</v>
      </c>
      <c r="T16" s="39">
        <v>8228</v>
      </c>
      <c r="U16" s="39">
        <v>6685</v>
      </c>
      <c r="V16" s="39">
        <v>14913</v>
      </c>
      <c r="W16" s="160">
        <v>14914</v>
      </c>
      <c r="X16" s="161"/>
    </row>
    <row r="17" s="2" customFormat="1" ht="24" customHeight="1" spans="1:24">
      <c r="A17" s="8">
        <v>14</v>
      </c>
      <c r="B17" s="8" t="s">
        <v>77</v>
      </c>
      <c r="C17" s="9" t="s">
        <v>45</v>
      </c>
      <c r="D17" s="10" t="s">
        <v>310</v>
      </c>
      <c r="E17" s="10" t="s">
        <v>315</v>
      </c>
      <c r="F17" s="11" t="s">
        <v>104</v>
      </c>
      <c r="G17" s="12">
        <v>44377</v>
      </c>
      <c r="H17" s="12">
        <v>44742</v>
      </c>
      <c r="I17" s="9" t="s">
        <v>297</v>
      </c>
      <c r="J17" s="23">
        <v>800000</v>
      </c>
      <c r="K17" s="24">
        <v>0.054375</v>
      </c>
      <c r="L17" s="26">
        <v>44741</v>
      </c>
      <c r="M17" s="26"/>
      <c r="N17" s="26">
        <v>44652</v>
      </c>
      <c r="O17" s="26">
        <v>44741</v>
      </c>
      <c r="P17" s="152">
        <v>90</v>
      </c>
      <c r="Q17" s="35">
        <v>1</v>
      </c>
      <c r="R17" s="37">
        <v>0.03</v>
      </c>
      <c r="S17" s="38">
        <v>0.024375</v>
      </c>
      <c r="T17" s="39">
        <v>5918</v>
      </c>
      <c r="U17" s="39">
        <v>4808</v>
      </c>
      <c r="V17" s="39">
        <v>10726</v>
      </c>
      <c r="W17" s="160">
        <v>10726</v>
      </c>
      <c r="X17" s="161"/>
    </row>
    <row r="18" s="2" customFormat="1" ht="24" customHeight="1" spans="1:24">
      <c r="A18" s="8">
        <v>15</v>
      </c>
      <c r="B18" s="8" t="s">
        <v>77</v>
      </c>
      <c r="C18" s="139" t="s">
        <v>45</v>
      </c>
      <c r="D18" s="140" t="s">
        <v>310</v>
      </c>
      <c r="E18" s="140" t="s">
        <v>315</v>
      </c>
      <c r="F18" s="141" t="s">
        <v>104</v>
      </c>
      <c r="G18" s="12">
        <v>44785</v>
      </c>
      <c r="H18" s="12">
        <v>45150</v>
      </c>
      <c r="I18" s="9" t="s">
        <v>297</v>
      </c>
      <c r="J18" s="23">
        <v>800000</v>
      </c>
      <c r="K18" s="24">
        <v>0.054375</v>
      </c>
      <c r="L18" s="38"/>
      <c r="M18" s="26"/>
      <c r="N18" s="26">
        <v>44785</v>
      </c>
      <c r="O18" s="26">
        <v>45016</v>
      </c>
      <c r="P18" s="152">
        <v>232</v>
      </c>
      <c r="Q18" s="35">
        <v>1</v>
      </c>
      <c r="R18" s="37">
        <v>0.03</v>
      </c>
      <c r="S18" s="38">
        <v>0.024375</v>
      </c>
      <c r="T18" s="39">
        <v>15255</v>
      </c>
      <c r="U18" s="39">
        <v>12395</v>
      </c>
      <c r="V18" s="39">
        <v>27650</v>
      </c>
      <c r="W18" s="160">
        <v>27649</v>
      </c>
      <c r="X18" s="161"/>
    </row>
    <row r="19" s="2" customFormat="1" ht="24" customHeight="1" spans="1:24">
      <c r="A19" s="8">
        <v>16</v>
      </c>
      <c r="B19" s="8" t="s">
        <v>77</v>
      </c>
      <c r="C19" s="8" t="s">
        <v>45</v>
      </c>
      <c r="D19" s="8" t="s">
        <v>310</v>
      </c>
      <c r="E19" s="8" t="s">
        <v>316</v>
      </c>
      <c r="F19" s="8" t="s">
        <v>104</v>
      </c>
      <c r="G19" s="12">
        <v>44372</v>
      </c>
      <c r="H19" s="12">
        <v>44737</v>
      </c>
      <c r="I19" s="9" t="s">
        <v>297</v>
      </c>
      <c r="J19" s="23">
        <v>1300000</v>
      </c>
      <c r="K19" s="24">
        <v>0.054375</v>
      </c>
      <c r="L19" s="153" t="s">
        <v>317</v>
      </c>
      <c r="M19" s="26"/>
      <c r="N19" s="26">
        <v>44652</v>
      </c>
      <c r="O19" s="26">
        <v>44737</v>
      </c>
      <c r="P19" s="152">
        <v>86</v>
      </c>
      <c r="Q19" s="35">
        <v>1</v>
      </c>
      <c r="R19" s="37">
        <v>0.03</v>
      </c>
      <c r="S19" s="38">
        <v>0.024375</v>
      </c>
      <c r="T19" s="39">
        <v>9189</v>
      </c>
      <c r="U19" s="39">
        <v>7466</v>
      </c>
      <c r="V19" s="39">
        <v>16655</v>
      </c>
      <c r="W19" s="160">
        <v>16655</v>
      </c>
      <c r="X19" s="161"/>
    </row>
    <row r="20" s="2" customFormat="1" ht="24" customHeight="1" spans="1:24">
      <c r="A20" s="8">
        <v>17</v>
      </c>
      <c r="B20" s="8" t="s">
        <v>77</v>
      </c>
      <c r="C20" s="8" t="s">
        <v>45</v>
      </c>
      <c r="D20" s="8" t="s">
        <v>310</v>
      </c>
      <c r="E20" s="8" t="s">
        <v>316</v>
      </c>
      <c r="F20" s="8" t="s">
        <v>104</v>
      </c>
      <c r="G20" s="12">
        <v>44806</v>
      </c>
      <c r="H20" s="12">
        <v>45171</v>
      </c>
      <c r="I20" s="9" t="s">
        <v>297</v>
      </c>
      <c r="J20" s="23">
        <v>1200000</v>
      </c>
      <c r="K20" s="24">
        <v>0.054375</v>
      </c>
      <c r="L20" s="25"/>
      <c r="M20" s="26" t="s">
        <v>87</v>
      </c>
      <c r="N20" s="26">
        <v>44806</v>
      </c>
      <c r="O20" s="26">
        <v>45016</v>
      </c>
      <c r="P20" s="152">
        <v>211</v>
      </c>
      <c r="Q20" s="35">
        <v>1</v>
      </c>
      <c r="R20" s="37">
        <v>0.03</v>
      </c>
      <c r="S20" s="38">
        <v>0.024375</v>
      </c>
      <c r="T20" s="39">
        <v>20811</v>
      </c>
      <c r="U20" s="39">
        <v>16909</v>
      </c>
      <c r="V20" s="39">
        <v>37720</v>
      </c>
      <c r="W20" s="160">
        <v>37720</v>
      </c>
      <c r="X20" s="161"/>
    </row>
    <row r="21" s="2" customFormat="1" ht="24" customHeight="1" spans="1:24">
      <c r="A21" s="8">
        <v>18</v>
      </c>
      <c r="B21" s="8" t="s">
        <v>77</v>
      </c>
      <c r="C21" s="14" t="s">
        <v>45</v>
      </c>
      <c r="D21" s="14" t="s">
        <v>310</v>
      </c>
      <c r="E21" s="14" t="s">
        <v>318</v>
      </c>
      <c r="F21" s="14" t="s">
        <v>104</v>
      </c>
      <c r="G21" s="12">
        <v>44369</v>
      </c>
      <c r="H21" s="12">
        <v>44734</v>
      </c>
      <c r="I21" s="9" t="s">
        <v>297</v>
      </c>
      <c r="J21" s="23">
        <v>1200000</v>
      </c>
      <c r="K21" s="24">
        <v>0.054375</v>
      </c>
      <c r="L21" s="153" t="s">
        <v>319</v>
      </c>
      <c r="M21" s="26"/>
      <c r="N21" s="26">
        <v>44652</v>
      </c>
      <c r="O21" s="26">
        <v>44734</v>
      </c>
      <c r="P21" s="152">
        <v>83</v>
      </c>
      <c r="Q21" s="35">
        <v>1</v>
      </c>
      <c r="R21" s="37">
        <v>0.03</v>
      </c>
      <c r="S21" s="38">
        <v>0.024375</v>
      </c>
      <c r="T21" s="39">
        <v>8186</v>
      </c>
      <c r="U21" s="39">
        <v>6651</v>
      </c>
      <c r="V21" s="39">
        <v>14837</v>
      </c>
      <c r="W21" s="160">
        <v>14838</v>
      </c>
      <c r="X21" s="161"/>
    </row>
    <row r="22" s="2" customFormat="1" ht="24" customHeight="1" spans="1:24">
      <c r="A22" s="8">
        <v>19</v>
      </c>
      <c r="B22" s="8" t="s">
        <v>77</v>
      </c>
      <c r="C22" s="8" t="s">
        <v>45</v>
      </c>
      <c r="D22" s="8" t="s">
        <v>310</v>
      </c>
      <c r="E22" s="8" t="s">
        <v>318</v>
      </c>
      <c r="F22" s="8" t="s">
        <v>104</v>
      </c>
      <c r="G22" s="12">
        <v>44789</v>
      </c>
      <c r="H22" s="12">
        <v>45154</v>
      </c>
      <c r="I22" s="9" t="s">
        <v>297</v>
      </c>
      <c r="J22" s="23">
        <v>1100000</v>
      </c>
      <c r="K22" s="24">
        <v>0.054375</v>
      </c>
      <c r="L22" s="25"/>
      <c r="M22" s="26" t="s">
        <v>87</v>
      </c>
      <c r="N22" s="26">
        <v>44789</v>
      </c>
      <c r="O22" s="26">
        <v>45016</v>
      </c>
      <c r="P22" s="152">
        <v>228</v>
      </c>
      <c r="Q22" s="35">
        <v>1</v>
      </c>
      <c r="R22" s="37">
        <v>0.03</v>
      </c>
      <c r="S22" s="38">
        <v>0.024375</v>
      </c>
      <c r="T22" s="39">
        <v>20614</v>
      </c>
      <c r="U22" s="39">
        <v>16749</v>
      </c>
      <c r="V22" s="39">
        <v>37363</v>
      </c>
      <c r="W22" s="160">
        <v>37362</v>
      </c>
      <c r="X22" s="161"/>
    </row>
    <row r="23" s="2" customFormat="1" ht="24" customHeight="1" spans="1:23">
      <c r="A23" s="8"/>
      <c r="B23" s="143"/>
      <c r="C23" s="8" t="s">
        <v>51</v>
      </c>
      <c r="D23" s="69"/>
      <c r="E23" s="144"/>
      <c r="F23" s="145"/>
      <c r="G23" s="71"/>
      <c r="H23" s="71"/>
      <c r="I23" s="8"/>
      <c r="J23" s="156">
        <v>24950000</v>
      </c>
      <c r="K23" s="156"/>
      <c r="L23" s="157"/>
      <c r="M23" s="157"/>
      <c r="N23" s="157"/>
      <c r="O23" s="157"/>
      <c r="P23" s="157"/>
      <c r="Q23" s="157"/>
      <c r="R23" s="162"/>
      <c r="S23" s="162"/>
      <c r="T23" s="39">
        <v>255727</v>
      </c>
      <c r="U23" s="39">
        <v>204987</v>
      </c>
      <c r="V23" s="39">
        <v>460714</v>
      </c>
      <c r="W23" s="159"/>
    </row>
    <row r="24" s="129" customFormat="1" spans="3:23">
      <c r="C24" s="132"/>
      <c r="D24" s="132"/>
      <c r="E24" s="132"/>
      <c r="F24" s="133"/>
      <c r="G24" s="132"/>
      <c r="H24" s="132"/>
      <c r="L24" s="132"/>
      <c r="W24" s="163"/>
    </row>
  </sheetData>
  <autoFilter ref="A3:W23">
    <extLst/>
  </autoFilter>
  <mergeCells count="22">
    <mergeCell ref="A1:V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</mergeCells>
  <pageMargins left="0.24" right="0.35" top="0.68" bottom="0.53" header="0.3" footer="0.3"/>
  <pageSetup paperSize="9" scale="64" orientation="landscape"/>
  <headerFooter/>
  <rowBreaks count="1" manualBreakCount="1">
    <brk id="2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workbookViewId="0">
      <pane ySplit="3" topLeftCell="A4" activePane="bottomLeft" state="frozen"/>
      <selection/>
      <selection pane="bottomLeft" activeCell="E5" sqref="E5"/>
    </sheetView>
  </sheetViews>
  <sheetFormatPr defaultColWidth="9" defaultRowHeight="13.5" outlineLevelRow="5"/>
  <cols>
    <col min="1" max="1" width="3.625" style="5" customWidth="1"/>
    <col min="2" max="2" width="9" style="5"/>
    <col min="3" max="5" width="9" style="4"/>
    <col min="6" max="6" width="9" style="4" customWidth="1"/>
    <col min="7" max="7" width="6.625" style="4" customWidth="1"/>
    <col min="8" max="8" width="12.125" style="96" customWidth="1"/>
    <col min="9" max="9" width="10.5" style="96" customWidth="1"/>
    <col min="10" max="10" width="10.625" style="5" customWidth="1"/>
    <col min="11" max="11" width="13.5" style="97" customWidth="1"/>
    <col min="12" max="12" width="9" style="98"/>
    <col min="13" max="13" width="10.75" style="96" customWidth="1"/>
    <col min="14" max="14" width="9.375" style="4" hidden="1" customWidth="1"/>
    <col min="15" max="15" width="10.75" style="4" customWidth="1"/>
    <col min="16" max="16" width="10.5" style="96" customWidth="1"/>
    <col min="17" max="17" width="8.125" style="4" customWidth="1"/>
    <col min="18" max="18" width="9" style="99" hidden="1" customWidth="1"/>
    <col min="19" max="19" width="9.875" style="98" customWidth="1"/>
    <col min="20" max="20" width="9.5" style="98" customWidth="1"/>
    <col min="21" max="21" width="9" style="4"/>
    <col min="22" max="22" width="10.5" style="4" customWidth="1"/>
    <col min="23" max="16384" width="9" style="4"/>
  </cols>
  <sheetData>
    <row r="1" s="93" customFormat="1" ht="23.25" customHeight="1" spans="1:23">
      <c r="A1" s="100" t="s">
        <v>320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</row>
    <row r="2" s="94" customFormat="1" ht="21" customHeight="1" spans="1:23">
      <c r="A2" s="101" t="s">
        <v>1</v>
      </c>
      <c r="B2" s="101" t="s">
        <v>56</v>
      </c>
      <c r="C2" s="101" t="s">
        <v>2</v>
      </c>
      <c r="D2" s="101" t="s">
        <v>57</v>
      </c>
      <c r="E2" s="101" t="s">
        <v>58</v>
      </c>
      <c r="F2" s="101" t="s">
        <v>59</v>
      </c>
      <c r="G2" s="101" t="s">
        <v>59</v>
      </c>
      <c r="H2" s="102" t="s">
        <v>60</v>
      </c>
      <c r="I2" s="109"/>
      <c r="J2" s="101" t="s">
        <v>61</v>
      </c>
      <c r="K2" s="110" t="s">
        <v>62</v>
      </c>
      <c r="L2" s="111" t="s">
        <v>63</v>
      </c>
      <c r="M2" s="112" t="s">
        <v>64</v>
      </c>
      <c r="N2" s="101" t="s">
        <v>65</v>
      </c>
      <c r="O2" s="101" t="s">
        <v>66</v>
      </c>
      <c r="P2" s="113" t="s">
        <v>67</v>
      </c>
      <c r="Q2" s="120" t="s">
        <v>68</v>
      </c>
      <c r="R2" s="121" t="s">
        <v>69</v>
      </c>
      <c r="S2" s="122" t="s">
        <v>70</v>
      </c>
      <c r="T2" s="122" t="s">
        <v>71</v>
      </c>
      <c r="U2" s="123" t="s">
        <v>72</v>
      </c>
      <c r="V2" s="124" t="s">
        <v>73</v>
      </c>
      <c r="W2" s="120" t="s">
        <v>53</v>
      </c>
    </row>
    <row r="3" s="94" customFormat="1" ht="21" customHeight="1" spans="1:23">
      <c r="A3" s="101"/>
      <c r="B3" s="101"/>
      <c r="C3" s="101"/>
      <c r="D3" s="101"/>
      <c r="E3" s="101"/>
      <c r="F3" s="101"/>
      <c r="G3" s="101"/>
      <c r="H3" s="103" t="s">
        <v>74</v>
      </c>
      <c r="I3" s="103" t="s">
        <v>75</v>
      </c>
      <c r="J3" s="101"/>
      <c r="K3" s="114"/>
      <c r="L3" s="111"/>
      <c r="M3" s="112"/>
      <c r="N3" s="101"/>
      <c r="O3" s="101"/>
      <c r="P3" s="115"/>
      <c r="Q3" s="120"/>
      <c r="R3" s="121"/>
      <c r="S3" s="125"/>
      <c r="T3" s="125"/>
      <c r="U3" s="126"/>
      <c r="V3" s="127"/>
      <c r="W3" s="120"/>
    </row>
    <row r="4" s="95" customFormat="1" ht="39" customHeight="1" spans="1:23">
      <c r="A4" s="13">
        <v>1</v>
      </c>
      <c r="B4" s="13" t="s">
        <v>77</v>
      </c>
      <c r="C4" s="104" t="s">
        <v>321</v>
      </c>
      <c r="D4" s="104" t="s">
        <v>322</v>
      </c>
      <c r="E4" s="105" t="s">
        <v>323</v>
      </c>
      <c r="F4" s="104" t="s">
        <v>324</v>
      </c>
      <c r="G4" s="104" t="s">
        <v>100</v>
      </c>
      <c r="H4" s="106">
        <v>44389</v>
      </c>
      <c r="I4" s="106">
        <v>44748</v>
      </c>
      <c r="J4" s="13" t="s">
        <v>302</v>
      </c>
      <c r="K4" s="116">
        <v>4000000</v>
      </c>
      <c r="L4" s="117">
        <v>0.054375</v>
      </c>
      <c r="M4" s="118" t="s">
        <v>325</v>
      </c>
      <c r="N4" s="104" t="s">
        <v>84</v>
      </c>
      <c r="O4" s="106">
        <v>44652</v>
      </c>
      <c r="P4" s="106">
        <v>44748</v>
      </c>
      <c r="Q4" s="104">
        <v>97</v>
      </c>
      <c r="R4" s="128">
        <v>1</v>
      </c>
      <c r="S4" s="117">
        <v>0.03</v>
      </c>
      <c r="T4" s="117">
        <v>0.024375</v>
      </c>
      <c r="U4" s="104">
        <v>31890</v>
      </c>
      <c r="V4" s="104">
        <v>25911</v>
      </c>
      <c r="W4" s="104">
        <v>57801</v>
      </c>
    </row>
    <row r="5" s="95" customFormat="1" ht="39" customHeight="1" spans="1:23">
      <c r="A5" s="13">
        <v>2</v>
      </c>
      <c r="B5" s="13" t="s">
        <v>77</v>
      </c>
      <c r="C5" s="104" t="s">
        <v>321</v>
      </c>
      <c r="D5" s="104" t="s">
        <v>322</v>
      </c>
      <c r="E5" s="105" t="s">
        <v>323</v>
      </c>
      <c r="F5" s="104" t="s">
        <v>324</v>
      </c>
      <c r="G5" s="104" t="s">
        <v>100</v>
      </c>
      <c r="H5" s="106">
        <v>44867</v>
      </c>
      <c r="I5" s="106">
        <v>45232</v>
      </c>
      <c r="J5" s="13" t="s">
        <v>302</v>
      </c>
      <c r="K5" s="119">
        <v>3200000</v>
      </c>
      <c r="L5" s="117">
        <v>0.054375</v>
      </c>
      <c r="M5" s="106"/>
      <c r="N5" s="104"/>
      <c r="O5" s="106">
        <v>44867</v>
      </c>
      <c r="P5" s="106">
        <v>45016</v>
      </c>
      <c r="Q5" s="104">
        <v>150</v>
      </c>
      <c r="R5" s="128">
        <v>1</v>
      </c>
      <c r="S5" s="117">
        <v>0.03</v>
      </c>
      <c r="T5" s="117">
        <v>0.024375</v>
      </c>
      <c r="U5" s="104">
        <v>39452</v>
      </c>
      <c r="V5" s="104">
        <v>32055</v>
      </c>
      <c r="W5" s="104">
        <v>71507</v>
      </c>
    </row>
    <row r="6" s="95" customFormat="1" ht="26.1" customHeight="1" spans="1:23">
      <c r="A6" s="13"/>
      <c r="B6" s="107" t="s">
        <v>51</v>
      </c>
      <c r="C6" s="108"/>
      <c r="D6" s="104"/>
      <c r="E6" s="104"/>
      <c r="F6" s="104"/>
      <c r="G6" s="104"/>
      <c r="H6" s="106"/>
      <c r="I6" s="106"/>
      <c r="J6" s="13"/>
      <c r="K6" s="116">
        <f>SUM(K4:K5)</f>
        <v>7200000</v>
      </c>
      <c r="L6" s="117"/>
      <c r="M6" s="106"/>
      <c r="N6" s="104">
        <f>SUM(N4:N5)</f>
        <v>0</v>
      </c>
      <c r="O6" s="104"/>
      <c r="P6" s="106"/>
      <c r="Q6" s="104"/>
      <c r="R6" s="128"/>
      <c r="S6" s="117"/>
      <c r="T6" s="117"/>
      <c r="U6" s="104">
        <f>SUM(U4:U5)</f>
        <v>71342</v>
      </c>
      <c r="V6" s="104">
        <f>SUM(V4:V5)</f>
        <v>57966</v>
      </c>
      <c r="W6" s="104">
        <f>SUM(W4:W5)</f>
        <v>129308</v>
      </c>
    </row>
  </sheetData>
  <mergeCells count="24">
    <mergeCell ref="A1:W1"/>
    <mergeCell ref="H2:I2"/>
    <mergeCell ref="B6:C6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31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H3" sqref="H3:H9"/>
    </sheetView>
  </sheetViews>
  <sheetFormatPr defaultColWidth="9" defaultRowHeight="12" outlineLevelCol="5"/>
  <cols>
    <col min="1" max="1" width="9.75" style="363" customWidth="1"/>
    <col min="2" max="2" width="21.25" style="363" customWidth="1"/>
    <col min="3" max="5" width="21.25" style="364" customWidth="1"/>
    <col min="6" max="6" width="21.25" style="363" customWidth="1"/>
    <col min="7" max="16384" width="9" style="363"/>
  </cols>
  <sheetData>
    <row r="1" ht="25.5" customHeight="1" spans="1:6">
      <c r="A1" s="365" t="s">
        <v>0</v>
      </c>
      <c r="B1" s="365"/>
      <c r="C1" s="365"/>
      <c r="D1" s="365"/>
      <c r="E1" s="365"/>
      <c r="F1" s="365"/>
    </row>
    <row r="2" s="360" customFormat="1" ht="18" customHeight="1" spans="1:6">
      <c r="A2" s="366" t="s">
        <v>1</v>
      </c>
      <c r="B2" s="366" t="s">
        <v>52</v>
      </c>
      <c r="C2" s="367" t="s">
        <v>3</v>
      </c>
      <c r="D2" s="368" t="s">
        <v>53</v>
      </c>
      <c r="E2" s="369"/>
      <c r="F2" s="370"/>
    </row>
    <row r="3" s="360" customFormat="1" ht="18" customHeight="1" spans="1:6">
      <c r="A3" s="371"/>
      <c r="B3" s="371"/>
      <c r="C3" s="372"/>
      <c r="D3" s="373" t="s">
        <v>28</v>
      </c>
      <c r="E3" s="373" t="s">
        <v>29</v>
      </c>
      <c r="F3" s="374" t="s">
        <v>54</v>
      </c>
    </row>
    <row r="4" s="361" customFormat="1" ht="18" customHeight="1" spans="1:6">
      <c r="A4" s="375">
        <v>1</v>
      </c>
      <c r="B4" s="375" t="s">
        <v>30</v>
      </c>
      <c r="C4" s="376">
        <v>7330000</v>
      </c>
      <c r="D4" s="376">
        <v>80524</v>
      </c>
      <c r="E4" s="376">
        <v>62099</v>
      </c>
      <c r="F4" s="377">
        <f>D4+E4</f>
        <v>142623</v>
      </c>
    </row>
    <row r="5" s="361" customFormat="1" ht="18" customHeight="1" spans="1:6">
      <c r="A5" s="375">
        <v>2</v>
      </c>
      <c r="B5" s="375" t="s">
        <v>31</v>
      </c>
      <c r="C5" s="376">
        <v>1800000</v>
      </c>
      <c r="D5" s="376">
        <v>18641</v>
      </c>
      <c r="E5" s="376">
        <v>15146</v>
      </c>
      <c r="F5" s="377">
        <f t="shared" ref="F5:F24" si="0">D5+E5</f>
        <v>33787</v>
      </c>
    </row>
    <row r="6" s="361" customFormat="1" ht="18" customHeight="1" spans="1:6">
      <c r="A6" s="375">
        <v>3</v>
      </c>
      <c r="B6" s="375" t="s">
        <v>32</v>
      </c>
      <c r="C6" s="376">
        <v>3500000</v>
      </c>
      <c r="D6" s="376">
        <v>26548</v>
      </c>
      <c r="E6" s="376">
        <v>20144</v>
      </c>
      <c r="F6" s="377">
        <f t="shared" si="0"/>
        <v>46692</v>
      </c>
    </row>
    <row r="7" s="361" customFormat="1" ht="18" customHeight="1" spans="1:6">
      <c r="A7" s="375">
        <v>4</v>
      </c>
      <c r="B7" s="375" t="s">
        <v>33</v>
      </c>
      <c r="C7" s="376">
        <v>1800000</v>
      </c>
      <c r="D7" s="376">
        <v>11376</v>
      </c>
      <c r="E7" s="376">
        <v>9242</v>
      </c>
      <c r="F7" s="377">
        <f t="shared" si="0"/>
        <v>20618</v>
      </c>
    </row>
    <row r="8" s="361" customFormat="1" ht="18" customHeight="1" spans="1:6">
      <c r="A8" s="375">
        <v>5</v>
      </c>
      <c r="B8" s="375" t="s">
        <v>34</v>
      </c>
      <c r="C8" s="376">
        <v>100000</v>
      </c>
      <c r="D8" s="376">
        <v>1249</v>
      </c>
      <c r="E8" s="376">
        <v>1015</v>
      </c>
      <c r="F8" s="377">
        <f t="shared" si="0"/>
        <v>2264</v>
      </c>
    </row>
    <row r="9" s="360" customFormat="1" ht="18" customHeight="1" spans="1:6">
      <c r="A9" s="375">
        <v>6</v>
      </c>
      <c r="B9" s="375" t="s">
        <v>35</v>
      </c>
      <c r="C9" s="378">
        <v>1040000</v>
      </c>
      <c r="D9" s="378">
        <v>15741</v>
      </c>
      <c r="E9" s="378">
        <v>12790</v>
      </c>
      <c r="F9" s="379">
        <f t="shared" si="0"/>
        <v>28531</v>
      </c>
    </row>
    <row r="10" s="360" customFormat="1" ht="18" customHeight="1" spans="1:6">
      <c r="A10" s="375">
        <v>7</v>
      </c>
      <c r="B10" s="375" t="s">
        <v>36</v>
      </c>
      <c r="C10" s="378">
        <v>26900000</v>
      </c>
      <c r="D10" s="378">
        <v>330657</v>
      </c>
      <c r="E10" s="378">
        <v>268660</v>
      </c>
      <c r="F10" s="379">
        <f t="shared" si="0"/>
        <v>599317</v>
      </c>
    </row>
    <row r="11" s="360" customFormat="1" ht="18" customHeight="1" spans="1:6">
      <c r="A11" s="375">
        <v>8</v>
      </c>
      <c r="B11" s="375" t="s">
        <v>37</v>
      </c>
      <c r="C11" s="378">
        <v>300000</v>
      </c>
      <c r="D11" s="378">
        <v>2308</v>
      </c>
      <c r="E11" s="378">
        <v>1875</v>
      </c>
      <c r="F11" s="379">
        <f t="shared" si="0"/>
        <v>4183</v>
      </c>
    </row>
    <row r="12" s="360" customFormat="1" ht="18" customHeight="1" spans="1:6">
      <c r="A12" s="375">
        <v>9</v>
      </c>
      <c r="B12" s="375" t="s">
        <v>38</v>
      </c>
      <c r="C12" s="378">
        <v>2000000</v>
      </c>
      <c r="D12" s="378">
        <v>18493</v>
      </c>
      <c r="E12" s="378">
        <v>8466</v>
      </c>
      <c r="F12" s="379">
        <f t="shared" si="0"/>
        <v>26959</v>
      </c>
    </row>
    <row r="13" s="360" customFormat="1" ht="18" customHeight="1" spans="1:6">
      <c r="A13" s="375">
        <v>10</v>
      </c>
      <c r="B13" s="375" t="s">
        <v>39</v>
      </c>
      <c r="C13" s="378">
        <v>19150000</v>
      </c>
      <c r="D13" s="378">
        <v>191182</v>
      </c>
      <c r="E13" s="378">
        <v>153455</v>
      </c>
      <c r="F13" s="379">
        <f t="shared" si="0"/>
        <v>344637</v>
      </c>
    </row>
    <row r="14" s="360" customFormat="1" ht="18" customHeight="1" spans="1:6">
      <c r="A14" s="375">
        <v>11</v>
      </c>
      <c r="B14" s="375" t="s">
        <v>40</v>
      </c>
      <c r="C14" s="378">
        <v>1500000</v>
      </c>
      <c r="D14" s="378">
        <v>9601</v>
      </c>
      <c r="E14" s="378">
        <v>4563</v>
      </c>
      <c r="F14" s="379">
        <f t="shared" si="0"/>
        <v>14164</v>
      </c>
    </row>
    <row r="15" s="360" customFormat="1" ht="18" customHeight="1" spans="1:6">
      <c r="A15" s="375">
        <v>12</v>
      </c>
      <c r="B15" s="375" t="s">
        <v>41</v>
      </c>
      <c r="C15" s="378">
        <v>2450000</v>
      </c>
      <c r="D15" s="378">
        <v>16380</v>
      </c>
      <c r="E15" s="378">
        <v>11082</v>
      </c>
      <c r="F15" s="379">
        <f t="shared" si="0"/>
        <v>27462</v>
      </c>
    </row>
    <row r="16" s="360" customFormat="1" ht="18" customHeight="1" spans="1:6">
      <c r="A16" s="375">
        <v>13</v>
      </c>
      <c r="B16" s="375" t="s">
        <v>42</v>
      </c>
      <c r="C16" s="378">
        <v>400000</v>
      </c>
      <c r="D16" s="378">
        <v>5967</v>
      </c>
      <c r="E16" s="378">
        <v>4849</v>
      </c>
      <c r="F16" s="379">
        <f t="shared" si="0"/>
        <v>10816</v>
      </c>
    </row>
    <row r="17" s="360" customFormat="1" ht="18" customHeight="1" spans="1:6">
      <c r="A17" s="375">
        <v>14</v>
      </c>
      <c r="B17" s="375" t="s">
        <v>43</v>
      </c>
      <c r="C17" s="378">
        <v>4080000</v>
      </c>
      <c r="D17" s="378">
        <v>53270</v>
      </c>
      <c r="E17" s="378">
        <v>43281</v>
      </c>
      <c r="F17" s="379">
        <f t="shared" si="0"/>
        <v>96551</v>
      </c>
    </row>
    <row r="18" s="361" customFormat="1" ht="18" customHeight="1" spans="1:6">
      <c r="A18" s="375">
        <v>15</v>
      </c>
      <c r="B18" s="375" t="s">
        <v>44</v>
      </c>
      <c r="C18" s="378">
        <v>7290000</v>
      </c>
      <c r="D18" s="376">
        <v>82961</v>
      </c>
      <c r="E18" s="376">
        <v>67406</v>
      </c>
      <c r="F18" s="377">
        <f t="shared" si="0"/>
        <v>150367</v>
      </c>
    </row>
    <row r="19" s="361" customFormat="1" ht="18" customHeight="1" spans="1:6">
      <c r="A19" s="375">
        <v>16</v>
      </c>
      <c r="B19" s="375" t="s">
        <v>45</v>
      </c>
      <c r="C19" s="376">
        <v>24950000</v>
      </c>
      <c r="D19" s="376">
        <v>255727</v>
      </c>
      <c r="E19" s="376">
        <v>204987</v>
      </c>
      <c r="F19" s="377">
        <f t="shared" si="0"/>
        <v>460714</v>
      </c>
    </row>
    <row r="20" s="361" customFormat="1" ht="18" customHeight="1" spans="1:6">
      <c r="A20" s="375">
        <v>17</v>
      </c>
      <c r="B20" s="375" t="s">
        <v>46</v>
      </c>
      <c r="C20" s="376">
        <v>7200000</v>
      </c>
      <c r="D20" s="376">
        <v>71342</v>
      </c>
      <c r="E20" s="376">
        <v>57966</v>
      </c>
      <c r="F20" s="377">
        <f t="shared" si="0"/>
        <v>129308</v>
      </c>
    </row>
    <row r="21" s="361" customFormat="1" ht="18" customHeight="1" spans="1:6">
      <c r="A21" s="375">
        <v>18</v>
      </c>
      <c r="B21" s="375" t="s">
        <v>47</v>
      </c>
      <c r="C21" s="376">
        <v>3000000</v>
      </c>
      <c r="D21" s="376">
        <v>62384</v>
      </c>
      <c r="E21" s="376">
        <v>50687</v>
      </c>
      <c r="F21" s="377">
        <f t="shared" si="0"/>
        <v>113071</v>
      </c>
    </row>
    <row r="22" s="361" customFormat="1" ht="18" customHeight="1" spans="1:6">
      <c r="A22" s="375">
        <v>19</v>
      </c>
      <c r="B22" s="375" t="s">
        <v>48</v>
      </c>
      <c r="C22" s="376">
        <v>390000</v>
      </c>
      <c r="D22" s="376">
        <v>3427</v>
      </c>
      <c r="E22" s="376">
        <v>2784</v>
      </c>
      <c r="F22" s="377">
        <f t="shared" si="0"/>
        <v>6211</v>
      </c>
    </row>
    <row r="23" s="361" customFormat="1" ht="18" customHeight="1" spans="1:6">
      <c r="A23" s="375">
        <v>20</v>
      </c>
      <c r="B23" s="375" t="s">
        <v>49</v>
      </c>
      <c r="C23" s="378">
        <v>11900000</v>
      </c>
      <c r="D23" s="376">
        <v>173630</v>
      </c>
      <c r="E23" s="376">
        <v>134085</v>
      </c>
      <c r="F23" s="377">
        <f t="shared" si="0"/>
        <v>307715</v>
      </c>
    </row>
    <row r="24" s="361" customFormat="1" ht="18" customHeight="1" spans="1:6">
      <c r="A24" s="375">
        <v>21</v>
      </c>
      <c r="B24" s="375" t="s">
        <v>50</v>
      </c>
      <c r="C24" s="376">
        <v>12300000</v>
      </c>
      <c r="D24" s="376">
        <v>102779</v>
      </c>
      <c r="E24" s="376">
        <v>73435</v>
      </c>
      <c r="F24" s="377">
        <f t="shared" si="0"/>
        <v>176214</v>
      </c>
    </row>
    <row r="25" s="361" customFormat="1" ht="18" customHeight="1" spans="1:6">
      <c r="A25" s="380"/>
      <c r="B25" s="381" t="s">
        <v>51</v>
      </c>
      <c r="C25" s="382">
        <f>SUM(C4:C24)</f>
        <v>139380000</v>
      </c>
      <c r="D25" s="382">
        <f>SUM(D4:D24)</f>
        <v>1534187</v>
      </c>
      <c r="E25" s="382">
        <f>SUM(E4:E24)</f>
        <v>1208017</v>
      </c>
      <c r="F25" s="377">
        <f>SUM(F4:F24)</f>
        <v>2742204</v>
      </c>
    </row>
    <row r="26" s="362" customFormat="1" ht="12.75" customHeight="1" spans="3:5">
      <c r="C26" s="383"/>
      <c r="D26" s="383"/>
      <c r="E26" s="383"/>
    </row>
    <row r="27" s="362" customFormat="1" ht="12.75" customHeight="1" spans="3:5">
      <c r="C27" s="383"/>
      <c r="D27" s="383"/>
      <c r="E27" s="383"/>
    </row>
    <row r="28" ht="12.75" customHeight="1"/>
    <row r="29" ht="12.75" customHeight="1"/>
    <row r="30" ht="12.75" customHeight="1"/>
    <row r="31" ht="12.75" customHeight="1"/>
  </sheetData>
  <mergeCells count="5">
    <mergeCell ref="A1:F1"/>
    <mergeCell ref="D2:F2"/>
    <mergeCell ref="A2:A3"/>
    <mergeCell ref="B2:B3"/>
    <mergeCell ref="C2:C3"/>
  </mergeCells>
  <printOptions horizontalCentered="1"/>
  <pageMargins left="0.708661417322835" right="0.708661417322835" top="0.62992125984252" bottom="0.354330708661417" header="0.31496062992126" footer="0.31496062992126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F9" sqref="F9"/>
    </sheetView>
  </sheetViews>
  <sheetFormatPr defaultColWidth="9" defaultRowHeight="13.5" outlineLevelRow="7"/>
  <cols>
    <col min="1" max="1" width="4.875" customWidth="1"/>
    <col min="2" max="3" width="6.125" customWidth="1"/>
    <col min="5" max="5" width="11.125" customWidth="1"/>
    <col min="6" max="6" width="7.75" style="81" customWidth="1"/>
    <col min="7" max="8" width="10.875" customWidth="1"/>
    <col min="9" max="9" width="11.5" customWidth="1"/>
    <col min="10" max="10" width="12.25" style="82" customWidth="1"/>
    <col min="11" max="11" width="9.875" customWidth="1"/>
    <col min="12" max="12" width="10.75" customWidth="1"/>
    <col min="13" max="13" width="9" hidden="1" customWidth="1"/>
    <col min="14" max="14" width="10.125" customWidth="1"/>
    <col min="15" max="15" width="10.375" customWidth="1"/>
    <col min="16" max="16" width="9" hidden="1" customWidth="1"/>
    <col min="25" max="25" width="11.625" customWidth="1"/>
  </cols>
  <sheetData>
    <row r="1" ht="45" customHeight="1" spans="1:23">
      <c r="A1" s="83" t="s">
        <v>326</v>
      </c>
      <c r="B1" s="83"/>
      <c r="C1" s="83"/>
      <c r="D1" s="83"/>
      <c r="E1" s="83"/>
      <c r="F1" s="83"/>
      <c r="G1" s="83"/>
      <c r="H1" s="83"/>
      <c r="I1" s="83"/>
      <c r="J1" s="84"/>
      <c r="K1" s="85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8"/>
    </row>
    <row r="2" ht="23.25" customHeight="1" spans="1:23">
      <c r="A2" s="44" t="s">
        <v>1</v>
      </c>
      <c r="B2" s="44" t="s">
        <v>56</v>
      </c>
      <c r="C2" s="44" t="s">
        <v>2</v>
      </c>
      <c r="D2" s="44" t="s">
        <v>57</v>
      </c>
      <c r="E2" s="44" t="s">
        <v>58</v>
      </c>
      <c r="F2" s="44" t="s">
        <v>59</v>
      </c>
      <c r="G2" s="44" t="s">
        <v>60</v>
      </c>
      <c r="H2" s="44"/>
      <c r="I2" s="44" t="s">
        <v>61</v>
      </c>
      <c r="J2" s="86" t="s">
        <v>62</v>
      </c>
      <c r="K2" s="53" t="s">
        <v>63</v>
      </c>
      <c r="L2" s="44" t="s">
        <v>64</v>
      </c>
      <c r="M2" s="54" t="s">
        <v>65</v>
      </c>
      <c r="N2" s="54" t="s">
        <v>66</v>
      </c>
      <c r="O2" s="54" t="s">
        <v>67</v>
      </c>
      <c r="P2" s="44" t="s">
        <v>69</v>
      </c>
      <c r="Q2" s="62" t="s">
        <v>68</v>
      </c>
      <c r="R2" s="53" t="s">
        <v>70</v>
      </c>
      <c r="S2" s="53" t="s">
        <v>71</v>
      </c>
      <c r="T2" s="53" t="s">
        <v>72</v>
      </c>
      <c r="U2" s="53" t="s">
        <v>73</v>
      </c>
      <c r="V2" s="44" t="s">
        <v>53</v>
      </c>
      <c r="W2" s="89"/>
    </row>
    <row r="3" ht="23.25" customHeight="1" spans="1:23">
      <c r="A3" s="44"/>
      <c r="B3" s="44"/>
      <c r="C3" s="44"/>
      <c r="D3" s="44"/>
      <c r="E3" s="44"/>
      <c r="F3" s="44"/>
      <c r="G3" s="44" t="s">
        <v>74</v>
      </c>
      <c r="H3" s="44" t="s">
        <v>75</v>
      </c>
      <c r="I3" s="44"/>
      <c r="J3" s="86"/>
      <c r="K3" s="53"/>
      <c r="L3" s="44"/>
      <c r="M3" s="54"/>
      <c r="N3" s="54"/>
      <c r="O3" s="54"/>
      <c r="P3" s="44"/>
      <c r="Q3" s="62"/>
      <c r="R3" s="53"/>
      <c r="S3" s="53"/>
      <c r="T3" s="53"/>
      <c r="U3" s="53"/>
      <c r="V3" s="44"/>
      <c r="W3" s="89"/>
    </row>
    <row r="4" s="80" customFormat="1" ht="44.25" customHeight="1" spans="1:25">
      <c r="A4" s="8">
        <v>1</v>
      </c>
      <c r="B4" s="8" t="s">
        <v>77</v>
      </c>
      <c r="C4" s="13" t="s">
        <v>327</v>
      </c>
      <c r="D4" s="11" t="s">
        <v>328</v>
      </c>
      <c r="E4" s="11" t="s">
        <v>329</v>
      </c>
      <c r="F4" s="10" t="s">
        <v>104</v>
      </c>
      <c r="G4" s="12">
        <v>44540</v>
      </c>
      <c r="H4" s="12">
        <v>44904</v>
      </c>
      <c r="I4" s="13" t="s">
        <v>302</v>
      </c>
      <c r="J4" s="87">
        <v>3000000</v>
      </c>
      <c r="K4" s="28">
        <v>0.054375</v>
      </c>
      <c r="L4" s="25"/>
      <c r="M4" s="26" t="s">
        <v>87</v>
      </c>
      <c r="N4" s="26">
        <v>44652</v>
      </c>
      <c r="O4" s="26">
        <v>44904</v>
      </c>
      <c r="P4" s="35">
        <v>1</v>
      </c>
      <c r="Q4" s="36">
        <v>253</v>
      </c>
      <c r="R4" s="37">
        <v>0.03</v>
      </c>
      <c r="S4" s="38">
        <v>0.024375</v>
      </c>
      <c r="T4" s="36">
        <v>62384</v>
      </c>
      <c r="U4" s="36">
        <v>50687</v>
      </c>
      <c r="V4" s="39">
        <v>113071</v>
      </c>
      <c r="W4" s="90"/>
      <c r="Y4" s="92"/>
    </row>
    <row r="5" s="80" customFormat="1" ht="28.5" customHeight="1" spans="1:25">
      <c r="A5" s="8"/>
      <c r="B5" s="8"/>
      <c r="C5" s="8" t="s">
        <v>51</v>
      </c>
      <c r="D5" s="11"/>
      <c r="E5" s="11"/>
      <c r="F5" s="10"/>
      <c r="G5" s="12"/>
      <c r="H5" s="12"/>
      <c r="I5" s="13"/>
      <c r="J5" s="87">
        <f>SUM(J4:J4)</f>
        <v>3000000</v>
      </c>
      <c r="K5" s="28"/>
      <c r="L5" s="25"/>
      <c r="M5" s="26"/>
      <c r="N5" s="26"/>
      <c r="O5" s="26"/>
      <c r="P5" s="35"/>
      <c r="Q5" s="36"/>
      <c r="R5" s="37"/>
      <c r="S5" s="38"/>
      <c r="T5" s="36">
        <f>SUM(T4:T4)</f>
        <v>62384</v>
      </c>
      <c r="U5" s="36">
        <f>SUM(U4:U4)</f>
        <v>50687</v>
      </c>
      <c r="V5" s="39">
        <f>SUM(V4:V4)</f>
        <v>113071</v>
      </c>
      <c r="W5" s="90"/>
      <c r="Y5" s="92"/>
    </row>
    <row r="8" spans="17:17">
      <c r="Q8" s="91"/>
    </row>
  </sheetData>
  <mergeCells count="22">
    <mergeCell ref="A1:V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</mergeCells>
  <pageMargins left="0.7" right="0.7" top="0.75" bottom="0.75" header="0.3" footer="0.3"/>
  <pageSetup paperSize="9" scale="65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workbookViewId="0">
      <pane ySplit="3" topLeftCell="A4" activePane="bottomLeft" state="frozen"/>
      <selection/>
      <selection pane="bottomLeft" activeCell="E5" sqref="E5"/>
    </sheetView>
  </sheetViews>
  <sheetFormatPr defaultColWidth="9" defaultRowHeight="13.5" outlineLevelRow="5"/>
  <cols>
    <col min="1" max="1" width="4" style="4" customWidth="1"/>
    <col min="2" max="2" width="8" style="4" customWidth="1"/>
    <col min="3" max="3" width="6.75" style="4" customWidth="1"/>
    <col min="4" max="4" width="7.875" style="4" customWidth="1"/>
    <col min="5" max="7" width="9" style="4"/>
    <col min="8" max="9" width="9.875" style="4" customWidth="1"/>
    <col min="10" max="10" width="10.375" style="4" customWidth="1"/>
    <col min="11" max="11" width="13.125" style="4" customWidth="1"/>
    <col min="12" max="12" width="9.125" style="4" customWidth="1"/>
    <col min="13" max="13" width="9.75" style="4" customWidth="1"/>
    <col min="14" max="14" width="9" style="4" hidden="1" customWidth="1"/>
    <col min="15" max="15" width="9.125" style="4" customWidth="1"/>
    <col min="16" max="16" width="9.875" style="4" customWidth="1"/>
    <col min="17" max="17" width="9.125" style="4" customWidth="1"/>
    <col min="18" max="18" width="9" style="4" hidden="1" customWidth="1"/>
    <col min="19" max="20" width="9.125" style="4" customWidth="1"/>
    <col min="21" max="16384" width="9" style="4"/>
  </cols>
  <sheetData>
    <row r="1" ht="39.75" customHeight="1" spans="1:23">
      <c r="A1" s="6" t="s">
        <v>330</v>
      </c>
      <c r="B1" s="6"/>
      <c r="C1" s="6"/>
      <c r="D1" s="6"/>
      <c r="E1" s="6"/>
      <c r="F1" s="6"/>
      <c r="G1" s="6"/>
      <c r="H1" s="6"/>
      <c r="I1" s="6"/>
      <c r="J1" s="6"/>
      <c r="K1" s="19"/>
      <c r="L1" s="19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24" customHeight="1" spans="1:23">
      <c r="A2" s="7" t="s">
        <v>1</v>
      </c>
      <c r="B2" s="7" t="s">
        <v>56</v>
      </c>
      <c r="C2" s="7" t="s">
        <v>2</v>
      </c>
      <c r="D2" s="7" t="s">
        <v>57</v>
      </c>
      <c r="E2" s="7" t="s">
        <v>58</v>
      </c>
      <c r="F2" s="7" t="s">
        <v>59</v>
      </c>
      <c r="G2" s="7" t="s">
        <v>59</v>
      </c>
      <c r="H2" s="7" t="s">
        <v>60</v>
      </c>
      <c r="I2" s="7"/>
      <c r="J2" s="7" t="s">
        <v>61</v>
      </c>
      <c r="K2" s="20" t="s">
        <v>62</v>
      </c>
      <c r="L2" s="21" t="s">
        <v>63</v>
      </c>
      <c r="M2" s="7" t="s">
        <v>64</v>
      </c>
      <c r="N2" s="22" t="s">
        <v>65</v>
      </c>
      <c r="O2" s="22" t="s">
        <v>66</v>
      </c>
      <c r="P2" s="22" t="s">
        <v>67</v>
      </c>
      <c r="Q2" s="34" t="s">
        <v>68</v>
      </c>
      <c r="R2" s="7" t="s">
        <v>69</v>
      </c>
      <c r="S2" s="21" t="s">
        <v>70</v>
      </c>
      <c r="T2" s="21" t="s">
        <v>71</v>
      </c>
      <c r="U2" s="21" t="s">
        <v>72</v>
      </c>
      <c r="V2" s="21" t="s">
        <v>73</v>
      </c>
      <c r="W2" s="7" t="s">
        <v>53</v>
      </c>
    </row>
    <row r="3" s="1" customFormat="1" ht="24" customHeight="1" spans="1:23">
      <c r="A3" s="7"/>
      <c r="B3" s="7"/>
      <c r="C3" s="7"/>
      <c r="D3" s="7"/>
      <c r="E3" s="7"/>
      <c r="F3" s="7"/>
      <c r="G3" s="7"/>
      <c r="H3" s="7" t="s">
        <v>74</v>
      </c>
      <c r="I3" s="7" t="s">
        <v>75</v>
      </c>
      <c r="J3" s="7"/>
      <c r="K3" s="20"/>
      <c r="L3" s="21"/>
      <c r="M3" s="7"/>
      <c r="N3" s="22"/>
      <c r="O3" s="22"/>
      <c r="P3" s="22"/>
      <c r="Q3" s="34"/>
      <c r="R3" s="7"/>
      <c r="S3" s="21"/>
      <c r="T3" s="21"/>
      <c r="U3" s="21"/>
      <c r="V3" s="21"/>
      <c r="W3" s="7"/>
    </row>
    <row r="4" s="3" customFormat="1" ht="24" customHeight="1" spans="1:23">
      <c r="A4" s="66">
        <v>1</v>
      </c>
      <c r="B4" s="66" t="s">
        <v>77</v>
      </c>
      <c r="C4" s="66" t="s">
        <v>331</v>
      </c>
      <c r="D4" s="66" t="s">
        <v>332</v>
      </c>
      <c r="E4" s="66" t="s">
        <v>333</v>
      </c>
      <c r="F4" s="66" t="s">
        <v>82</v>
      </c>
      <c r="G4" s="66" t="s">
        <v>92</v>
      </c>
      <c r="H4" s="12">
        <v>44428</v>
      </c>
      <c r="I4" s="12">
        <v>44792</v>
      </c>
      <c r="J4" s="72" t="s">
        <v>334</v>
      </c>
      <c r="K4" s="27">
        <v>200000</v>
      </c>
      <c r="L4" s="73">
        <v>0.054375</v>
      </c>
      <c r="M4" s="12">
        <v>44810</v>
      </c>
      <c r="N4" s="12"/>
      <c r="O4" s="12" t="s">
        <v>85</v>
      </c>
      <c r="P4" s="12">
        <v>44792</v>
      </c>
      <c r="Q4" s="75">
        <v>141</v>
      </c>
      <c r="R4" s="76">
        <v>1</v>
      </c>
      <c r="S4" s="77">
        <v>0.03</v>
      </c>
      <c r="T4" s="78">
        <v>0.024375</v>
      </c>
      <c r="U4" s="79">
        <v>2318</v>
      </c>
      <c r="V4" s="79">
        <v>1883</v>
      </c>
      <c r="W4" s="79">
        <v>4201</v>
      </c>
    </row>
    <row r="5" s="3" customFormat="1" ht="24" customHeight="1" spans="1:23">
      <c r="A5" s="29">
        <v>2</v>
      </c>
      <c r="B5" s="29" t="s">
        <v>77</v>
      </c>
      <c r="C5" s="67" t="s">
        <v>331</v>
      </c>
      <c r="D5" s="68" t="s">
        <v>332</v>
      </c>
      <c r="E5" s="68" t="s">
        <v>333</v>
      </c>
      <c r="F5" s="68" t="s">
        <v>82</v>
      </c>
      <c r="G5" s="68" t="s">
        <v>92</v>
      </c>
      <c r="H5" s="12">
        <v>44946</v>
      </c>
      <c r="I5" s="12">
        <v>45310</v>
      </c>
      <c r="J5" s="67" t="s">
        <v>334</v>
      </c>
      <c r="K5" s="27">
        <v>190000</v>
      </c>
      <c r="L5" s="73">
        <v>0.054375</v>
      </c>
      <c r="M5" s="12"/>
      <c r="N5" s="12"/>
      <c r="O5" s="12">
        <v>44946</v>
      </c>
      <c r="P5" s="12" t="s">
        <v>272</v>
      </c>
      <c r="Q5" s="75">
        <v>71</v>
      </c>
      <c r="R5" s="76">
        <v>1</v>
      </c>
      <c r="S5" s="77">
        <v>0.03</v>
      </c>
      <c r="T5" s="78">
        <v>0.024375</v>
      </c>
      <c r="U5" s="79">
        <v>1109</v>
      </c>
      <c r="V5" s="79">
        <v>901</v>
      </c>
      <c r="W5" s="79">
        <v>2010</v>
      </c>
    </row>
    <row r="6" s="65" customFormat="1" ht="24" customHeight="1" spans="1:23">
      <c r="A6" s="8"/>
      <c r="B6" s="8" t="s">
        <v>51</v>
      </c>
      <c r="C6" s="8"/>
      <c r="D6" s="69"/>
      <c r="E6" s="70"/>
      <c r="F6" s="71"/>
      <c r="G6" s="71"/>
      <c r="H6" s="71"/>
      <c r="I6" s="71"/>
      <c r="J6" s="8"/>
      <c r="K6" s="74">
        <f>SUM(K4:K5)</f>
        <v>390000</v>
      </c>
      <c r="L6" s="74"/>
      <c r="M6" s="74"/>
      <c r="N6" s="74"/>
      <c r="O6" s="74"/>
      <c r="P6" s="74"/>
      <c r="Q6" s="74"/>
      <c r="R6" s="74">
        <f>SUM(R4:R5)</f>
        <v>2</v>
      </c>
      <c r="S6" s="74"/>
      <c r="T6" s="74"/>
      <c r="U6" s="74">
        <f>SUM(U4:U5)</f>
        <v>3427</v>
      </c>
      <c r="V6" s="74">
        <f>SUM(V4:V5)</f>
        <v>2784</v>
      </c>
      <c r="W6" s="74">
        <f>SUM(W4:W5)</f>
        <v>6211</v>
      </c>
    </row>
  </sheetData>
  <mergeCells count="23">
    <mergeCell ref="A1:W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7" right="0.7" top="0.75" bottom="0.75" header="0.3" footer="0.3"/>
  <pageSetup paperSize="9" scale="64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workbookViewId="0">
      <pane ySplit="3" topLeftCell="A4" activePane="bottomLeft" state="frozen"/>
      <selection/>
      <selection pane="bottomLeft" activeCell="E4" sqref="E4"/>
    </sheetView>
  </sheetViews>
  <sheetFormatPr defaultColWidth="9" defaultRowHeight="13.5"/>
  <cols>
    <col min="1" max="1" width="4.875" style="4" customWidth="1"/>
    <col min="2" max="2" width="7.875" style="4" customWidth="1"/>
    <col min="3" max="3" width="8.125" style="4" customWidth="1"/>
    <col min="4" max="4" width="9" style="4"/>
    <col min="5" max="5" width="9.625" style="42" customWidth="1"/>
    <col min="6" max="7" width="7.75" style="5" customWidth="1"/>
    <col min="8" max="9" width="10.875" style="4" customWidth="1"/>
    <col min="10" max="10" width="11.5" style="4" customWidth="1"/>
    <col min="11" max="11" width="10.75" style="43" customWidth="1"/>
    <col min="12" max="12" width="9.875" style="4" customWidth="1"/>
    <col min="13" max="13" width="10.75" style="4" customWidth="1"/>
    <col min="14" max="14" width="9" style="4" hidden="1" customWidth="1"/>
    <col min="15" max="15" width="10.125" style="4" customWidth="1"/>
    <col min="16" max="16" width="10.375" style="4" customWidth="1"/>
    <col min="17" max="16384" width="9" style="4"/>
  </cols>
  <sheetData>
    <row r="1" ht="31.5" customHeight="1" spans="1:23">
      <c r="A1" s="6" t="s">
        <v>335</v>
      </c>
      <c r="B1" s="6"/>
      <c r="C1" s="6"/>
      <c r="D1" s="6"/>
      <c r="E1" s="6"/>
      <c r="F1" s="6"/>
      <c r="G1" s="6"/>
      <c r="H1" s="6"/>
      <c r="I1" s="6"/>
      <c r="J1" s="6"/>
      <c r="K1" s="19"/>
      <c r="L1" s="19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ht="23.25" customHeight="1" spans="1:23">
      <c r="A2" s="44" t="s">
        <v>1</v>
      </c>
      <c r="B2" s="44" t="s">
        <v>56</v>
      </c>
      <c r="C2" s="44" t="s">
        <v>2</v>
      </c>
      <c r="D2" s="44" t="s">
        <v>57</v>
      </c>
      <c r="E2" s="44" t="s">
        <v>58</v>
      </c>
      <c r="F2" s="44" t="s">
        <v>59</v>
      </c>
      <c r="G2" s="44" t="s">
        <v>59</v>
      </c>
      <c r="H2" s="44" t="s">
        <v>60</v>
      </c>
      <c r="I2" s="44"/>
      <c r="J2" s="44" t="s">
        <v>61</v>
      </c>
      <c r="K2" s="52" t="s">
        <v>62</v>
      </c>
      <c r="L2" s="53" t="s">
        <v>63</v>
      </c>
      <c r="M2" s="44" t="s">
        <v>64</v>
      </c>
      <c r="N2" s="54" t="s">
        <v>65</v>
      </c>
      <c r="O2" s="54" t="s">
        <v>66</v>
      </c>
      <c r="P2" s="54" t="s">
        <v>67</v>
      </c>
      <c r="Q2" s="44" t="s">
        <v>69</v>
      </c>
      <c r="R2" s="62" t="s">
        <v>68</v>
      </c>
      <c r="S2" s="53" t="s">
        <v>70</v>
      </c>
      <c r="T2" s="53" t="s">
        <v>71</v>
      </c>
      <c r="U2" s="53" t="s">
        <v>72</v>
      </c>
      <c r="V2" s="53" t="s">
        <v>73</v>
      </c>
      <c r="W2" s="44" t="s">
        <v>53</v>
      </c>
    </row>
    <row r="3" ht="23.25" customHeight="1" spans="1:23">
      <c r="A3" s="44"/>
      <c r="B3" s="44"/>
      <c r="C3" s="44"/>
      <c r="D3" s="44"/>
      <c r="E3" s="44"/>
      <c r="F3" s="44"/>
      <c r="G3" s="44"/>
      <c r="H3" s="44" t="s">
        <v>74</v>
      </c>
      <c r="I3" s="44" t="s">
        <v>75</v>
      </c>
      <c r="J3" s="44"/>
      <c r="K3" s="52"/>
      <c r="L3" s="53"/>
      <c r="M3" s="44"/>
      <c r="N3" s="54"/>
      <c r="O3" s="54"/>
      <c r="P3" s="54"/>
      <c r="Q3" s="44"/>
      <c r="R3" s="62"/>
      <c r="S3" s="53"/>
      <c r="T3" s="53"/>
      <c r="U3" s="53"/>
      <c r="V3" s="53"/>
      <c r="W3" s="44"/>
    </row>
    <row r="4" s="3" customFormat="1" ht="36" customHeight="1" spans="1:23">
      <c r="A4" s="8">
        <v>1</v>
      </c>
      <c r="B4" s="8" t="s">
        <v>77</v>
      </c>
      <c r="C4" s="13" t="s">
        <v>336</v>
      </c>
      <c r="D4" s="10" t="s">
        <v>337</v>
      </c>
      <c r="E4" s="11" t="s">
        <v>338</v>
      </c>
      <c r="F4" s="10" t="s">
        <v>104</v>
      </c>
      <c r="G4" s="10" t="s">
        <v>103</v>
      </c>
      <c r="H4" s="12">
        <v>44827</v>
      </c>
      <c r="I4" s="12">
        <v>45192</v>
      </c>
      <c r="J4" s="13" t="s">
        <v>302</v>
      </c>
      <c r="K4" s="55">
        <v>9900000</v>
      </c>
      <c r="L4" s="28">
        <v>0.054375</v>
      </c>
      <c r="M4" s="25"/>
      <c r="N4" s="26" t="s">
        <v>87</v>
      </c>
      <c r="O4" s="26">
        <v>44827</v>
      </c>
      <c r="P4" s="26">
        <v>45016</v>
      </c>
      <c r="Q4" s="35">
        <v>1</v>
      </c>
      <c r="R4" s="36">
        <v>190</v>
      </c>
      <c r="S4" s="37">
        <v>0.03</v>
      </c>
      <c r="T4" s="38">
        <v>0.024375</v>
      </c>
      <c r="U4" s="36">
        <v>154603</v>
      </c>
      <c r="V4" s="36">
        <v>125615</v>
      </c>
      <c r="W4" s="39">
        <v>280218</v>
      </c>
    </row>
    <row r="5" s="3" customFormat="1" ht="23.25" customHeight="1" spans="1:23">
      <c r="A5" s="8">
        <v>2</v>
      </c>
      <c r="B5" s="8" t="s">
        <v>77</v>
      </c>
      <c r="C5" s="13" t="s">
        <v>336</v>
      </c>
      <c r="D5" s="45" t="s">
        <v>337</v>
      </c>
      <c r="E5" s="46" t="s">
        <v>339</v>
      </c>
      <c r="F5" s="45" t="s">
        <v>82</v>
      </c>
      <c r="G5" s="45" t="s">
        <v>92</v>
      </c>
      <c r="H5" s="45" t="s">
        <v>340</v>
      </c>
      <c r="I5" s="45" t="s">
        <v>341</v>
      </c>
      <c r="J5" s="45" t="s">
        <v>97</v>
      </c>
      <c r="K5" s="56">
        <v>500000</v>
      </c>
      <c r="L5" s="57">
        <v>0.0438</v>
      </c>
      <c r="M5" s="58">
        <v>44763</v>
      </c>
      <c r="N5" s="26" t="s">
        <v>87</v>
      </c>
      <c r="O5" s="26">
        <v>44652</v>
      </c>
      <c r="P5" s="26">
        <v>44763</v>
      </c>
      <c r="Q5" s="35">
        <v>1</v>
      </c>
      <c r="R5" s="36">
        <v>112</v>
      </c>
      <c r="S5" s="37">
        <v>0.03</v>
      </c>
      <c r="T5" s="38">
        <v>0.0138</v>
      </c>
      <c r="U5" s="36">
        <v>4603</v>
      </c>
      <c r="V5" s="36">
        <v>2117</v>
      </c>
      <c r="W5" s="39">
        <v>6720</v>
      </c>
    </row>
    <row r="6" s="3" customFormat="1" ht="23.25" customHeight="1" spans="1:23">
      <c r="A6" s="8">
        <v>3</v>
      </c>
      <c r="B6" s="8" t="s">
        <v>77</v>
      </c>
      <c r="C6" s="13" t="s">
        <v>336</v>
      </c>
      <c r="D6" s="45" t="s">
        <v>342</v>
      </c>
      <c r="E6" s="46" t="s">
        <v>343</v>
      </c>
      <c r="F6" s="45" t="s">
        <v>82</v>
      </c>
      <c r="G6" s="45" t="s">
        <v>92</v>
      </c>
      <c r="H6" s="45" t="s">
        <v>344</v>
      </c>
      <c r="I6" s="45" t="s">
        <v>345</v>
      </c>
      <c r="J6" s="45" t="s">
        <v>97</v>
      </c>
      <c r="K6" s="56">
        <v>500000</v>
      </c>
      <c r="L6" s="57">
        <v>0.0438</v>
      </c>
      <c r="M6" s="58">
        <v>44790</v>
      </c>
      <c r="N6" s="26" t="s">
        <v>84</v>
      </c>
      <c r="O6" s="26">
        <v>44652</v>
      </c>
      <c r="P6" s="26" t="s">
        <v>345</v>
      </c>
      <c r="Q6" s="35">
        <v>1</v>
      </c>
      <c r="R6" s="36">
        <v>130</v>
      </c>
      <c r="S6" s="37">
        <v>0.03</v>
      </c>
      <c r="T6" s="38">
        <v>0.0138</v>
      </c>
      <c r="U6" s="36">
        <v>5342</v>
      </c>
      <c r="V6" s="36">
        <v>2458</v>
      </c>
      <c r="W6" s="39">
        <v>7800</v>
      </c>
    </row>
    <row r="7" s="3" customFormat="1" ht="23.25" customHeight="1" spans="1:23">
      <c r="A7" s="8">
        <v>4</v>
      </c>
      <c r="B7" s="8" t="s">
        <v>77</v>
      </c>
      <c r="C7" s="13" t="s">
        <v>336</v>
      </c>
      <c r="D7" s="45" t="s">
        <v>346</v>
      </c>
      <c r="E7" s="46" t="s">
        <v>347</v>
      </c>
      <c r="F7" s="45" t="s">
        <v>82</v>
      </c>
      <c r="G7" s="45" t="s">
        <v>92</v>
      </c>
      <c r="H7" s="45" t="s">
        <v>348</v>
      </c>
      <c r="I7" s="45" t="s">
        <v>349</v>
      </c>
      <c r="J7" s="45" t="s">
        <v>97</v>
      </c>
      <c r="K7" s="56">
        <v>500000</v>
      </c>
      <c r="L7" s="57">
        <v>0.0438</v>
      </c>
      <c r="M7" s="58">
        <v>44780</v>
      </c>
      <c r="N7" s="26" t="s">
        <v>84</v>
      </c>
      <c r="O7" s="26">
        <v>44652</v>
      </c>
      <c r="P7" s="26" t="s">
        <v>349</v>
      </c>
      <c r="Q7" s="35">
        <v>1</v>
      </c>
      <c r="R7" s="36">
        <v>124</v>
      </c>
      <c r="S7" s="37">
        <v>0.03</v>
      </c>
      <c r="T7" s="38">
        <v>0.0138</v>
      </c>
      <c r="U7" s="36">
        <v>5096</v>
      </c>
      <c r="V7" s="36">
        <v>2344</v>
      </c>
      <c r="W7" s="39">
        <v>7440</v>
      </c>
    </row>
    <row r="8" s="3" customFormat="1" ht="23.25" customHeight="1" spans="1:23">
      <c r="A8" s="8">
        <v>5</v>
      </c>
      <c r="B8" s="8" t="s">
        <v>77</v>
      </c>
      <c r="C8" s="13" t="s">
        <v>336</v>
      </c>
      <c r="D8" s="45" t="s">
        <v>350</v>
      </c>
      <c r="E8" s="46" t="s">
        <v>197</v>
      </c>
      <c r="F8" s="45" t="s">
        <v>82</v>
      </c>
      <c r="G8" s="45" t="s">
        <v>92</v>
      </c>
      <c r="H8" s="45" t="s">
        <v>116</v>
      </c>
      <c r="I8" s="45" t="s">
        <v>117</v>
      </c>
      <c r="J8" s="45" t="s">
        <v>97</v>
      </c>
      <c r="K8" s="56">
        <v>500000</v>
      </c>
      <c r="L8" s="57">
        <v>0.041675</v>
      </c>
      <c r="M8" s="58">
        <v>44749</v>
      </c>
      <c r="N8" s="26" t="s">
        <v>84</v>
      </c>
      <c r="O8" s="26">
        <v>44652</v>
      </c>
      <c r="P8" s="26" t="s">
        <v>117</v>
      </c>
      <c r="Q8" s="35">
        <v>1</v>
      </c>
      <c r="R8" s="36">
        <v>97</v>
      </c>
      <c r="S8" s="37">
        <v>0.03</v>
      </c>
      <c r="T8" s="38">
        <v>0.011675</v>
      </c>
      <c r="U8" s="36">
        <v>3986</v>
      </c>
      <c r="V8" s="36">
        <v>1551</v>
      </c>
      <c r="W8" s="39">
        <v>5537</v>
      </c>
    </row>
    <row r="9" s="41" customFormat="1" ht="23.25" customHeight="1" spans="1:23">
      <c r="A9" s="47"/>
      <c r="B9" s="47"/>
      <c r="C9" s="48" t="s">
        <v>51</v>
      </c>
      <c r="D9" s="49"/>
      <c r="E9" s="50"/>
      <c r="F9" s="51"/>
      <c r="G9" s="51"/>
      <c r="H9" s="51"/>
      <c r="I9" s="51"/>
      <c r="J9" s="59"/>
      <c r="K9" s="56">
        <f>SUM(K4:K8)</f>
        <v>11900000</v>
      </c>
      <c r="L9" s="60"/>
      <c r="M9" s="61"/>
      <c r="N9" s="61"/>
      <c r="O9" s="61"/>
      <c r="P9" s="61"/>
      <c r="Q9" s="61"/>
      <c r="R9" s="61"/>
      <c r="S9" s="63"/>
      <c r="T9" s="63"/>
      <c r="U9" s="64">
        <f>SUM(U4:U8)</f>
        <v>173630</v>
      </c>
      <c r="V9" s="64">
        <f>SUM(V4:V8)</f>
        <v>134085</v>
      </c>
      <c r="W9" s="64">
        <f>SUM(W4:W8)</f>
        <v>307715</v>
      </c>
    </row>
  </sheetData>
  <autoFilter ref="A2:W9">
    <extLst/>
  </autoFilter>
  <mergeCells count="23">
    <mergeCell ref="A1:W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7" right="0.7" top="0.75" bottom="0.75" header="0.3" footer="0.3"/>
  <pageSetup paperSize="9" scale="61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workbookViewId="0">
      <pane xSplit="5" ySplit="3" topLeftCell="F4" activePane="bottomRight" state="frozen"/>
      <selection/>
      <selection pane="topRight"/>
      <selection pane="bottomLeft"/>
      <selection pane="bottomRight" activeCell="K19" sqref="K19"/>
    </sheetView>
  </sheetViews>
  <sheetFormatPr defaultColWidth="9" defaultRowHeight="13.5"/>
  <cols>
    <col min="1" max="1" width="3.25" style="4" customWidth="1"/>
    <col min="2" max="2" width="7.875" style="4" customWidth="1"/>
    <col min="3" max="3" width="8.125" style="4" customWidth="1"/>
    <col min="4" max="4" width="9" style="4"/>
    <col min="5" max="5" width="10.25" style="4" customWidth="1"/>
    <col min="6" max="6" width="7.75" style="5" customWidth="1"/>
    <col min="7" max="7" width="8.75" style="5" customWidth="1"/>
    <col min="8" max="9" width="10.875" style="4" customWidth="1"/>
    <col min="10" max="10" width="11.5" style="4" customWidth="1"/>
    <col min="11" max="11" width="13.875" style="4" customWidth="1"/>
    <col min="12" max="12" width="9.875" style="4" customWidth="1"/>
    <col min="13" max="13" width="11" style="4" customWidth="1"/>
    <col min="14" max="14" width="9" style="4" hidden="1" customWidth="1"/>
    <col min="15" max="15" width="10.125" style="4" customWidth="1"/>
    <col min="16" max="16" width="10.375" style="4" customWidth="1"/>
    <col min="17" max="17" width="9" style="4" customWidth="1"/>
    <col min="18" max="18" width="9" style="4"/>
    <col min="19" max="19" width="7.875" style="4" customWidth="1"/>
    <col min="20" max="20" width="9" style="4"/>
    <col min="21" max="21" width="7.375" style="4" customWidth="1"/>
    <col min="22" max="22" width="9.125" style="4" customWidth="1"/>
    <col min="23" max="23" width="7.875" style="4" customWidth="1"/>
    <col min="24" max="16384" width="9" style="4"/>
  </cols>
  <sheetData>
    <row r="1" ht="43.5" customHeight="1" spans="1:23">
      <c r="A1" s="6" t="s">
        <v>351</v>
      </c>
      <c r="B1" s="6"/>
      <c r="C1" s="6"/>
      <c r="D1" s="6"/>
      <c r="E1" s="6"/>
      <c r="F1" s="6"/>
      <c r="G1" s="6"/>
      <c r="H1" s="6"/>
      <c r="I1" s="6"/>
      <c r="J1" s="6"/>
      <c r="K1" s="19"/>
      <c r="L1" s="19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23.25" customHeight="1" spans="1:23">
      <c r="A2" s="7" t="s">
        <v>1</v>
      </c>
      <c r="B2" s="7" t="s">
        <v>56</v>
      </c>
      <c r="C2" s="7" t="s">
        <v>2</v>
      </c>
      <c r="D2" s="7" t="s">
        <v>57</v>
      </c>
      <c r="E2" s="7" t="s">
        <v>58</v>
      </c>
      <c r="F2" s="7" t="s">
        <v>59</v>
      </c>
      <c r="G2" s="7" t="s">
        <v>59</v>
      </c>
      <c r="H2" s="7" t="s">
        <v>60</v>
      </c>
      <c r="I2" s="7"/>
      <c r="J2" s="7" t="s">
        <v>61</v>
      </c>
      <c r="K2" s="20" t="s">
        <v>62</v>
      </c>
      <c r="L2" s="21" t="s">
        <v>63</v>
      </c>
      <c r="M2" s="7" t="s">
        <v>64</v>
      </c>
      <c r="N2" s="22" t="s">
        <v>65</v>
      </c>
      <c r="O2" s="22" t="s">
        <v>66</v>
      </c>
      <c r="P2" s="22" t="s">
        <v>67</v>
      </c>
      <c r="Q2" s="7" t="s">
        <v>69</v>
      </c>
      <c r="R2" s="34" t="s">
        <v>68</v>
      </c>
      <c r="S2" s="21" t="s">
        <v>70</v>
      </c>
      <c r="T2" s="21" t="s">
        <v>71</v>
      </c>
      <c r="U2" s="21" t="s">
        <v>72</v>
      </c>
      <c r="V2" s="21" t="s">
        <v>73</v>
      </c>
      <c r="W2" s="7" t="s">
        <v>53</v>
      </c>
    </row>
    <row r="3" s="1" customFormat="1" ht="23.25" customHeight="1" spans="1:23">
      <c r="A3" s="7"/>
      <c r="B3" s="7"/>
      <c r="C3" s="7"/>
      <c r="D3" s="7"/>
      <c r="E3" s="7"/>
      <c r="F3" s="7"/>
      <c r="G3" s="7"/>
      <c r="H3" s="7" t="s">
        <v>74</v>
      </c>
      <c r="I3" s="7" t="s">
        <v>75</v>
      </c>
      <c r="J3" s="7"/>
      <c r="K3" s="20"/>
      <c r="L3" s="21"/>
      <c r="M3" s="7"/>
      <c r="N3" s="22"/>
      <c r="O3" s="22"/>
      <c r="P3" s="22"/>
      <c r="Q3" s="7"/>
      <c r="R3" s="34"/>
      <c r="S3" s="21"/>
      <c r="T3" s="21"/>
      <c r="U3" s="21"/>
      <c r="V3" s="21"/>
      <c r="W3" s="7"/>
    </row>
    <row r="4" s="2" customFormat="1" ht="37.5" customHeight="1" spans="1:23">
      <c r="A4" s="8">
        <v>1</v>
      </c>
      <c r="B4" s="8" t="s">
        <v>77</v>
      </c>
      <c r="C4" s="9" t="s">
        <v>352</v>
      </c>
      <c r="D4" s="10" t="s">
        <v>353</v>
      </c>
      <c r="E4" s="11" t="s">
        <v>354</v>
      </c>
      <c r="F4" s="10" t="s">
        <v>100</v>
      </c>
      <c r="G4" s="11" t="s">
        <v>355</v>
      </c>
      <c r="H4" s="12">
        <v>44872</v>
      </c>
      <c r="I4" s="12">
        <v>45230</v>
      </c>
      <c r="J4" s="9" t="s">
        <v>302</v>
      </c>
      <c r="K4" s="23">
        <v>4950000</v>
      </c>
      <c r="L4" s="24">
        <v>0.054375</v>
      </c>
      <c r="M4" s="25"/>
      <c r="N4" s="26" t="s">
        <v>87</v>
      </c>
      <c r="O4" s="26">
        <v>44872</v>
      </c>
      <c r="P4" s="26" t="s">
        <v>272</v>
      </c>
      <c r="Q4" s="35">
        <v>1</v>
      </c>
      <c r="R4" s="36">
        <v>145</v>
      </c>
      <c r="S4" s="37">
        <v>0.03</v>
      </c>
      <c r="T4" s="38">
        <v>0.024375</v>
      </c>
      <c r="U4" s="36">
        <v>58993</v>
      </c>
      <c r="V4" s="36">
        <v>47932</v>
      </c>
      <c r="W4" s="39">
        <v>106925</v>
      </c>
    </row>
    <row r="5" s="2" customFormat="1" ht="37.5" customHeight="1" spans="1:23">
      <c r="A5" s="8">
        <v>2</v>
      </c>
      <c r="B5" s="8" t="s">
        <v>77</v>
      </c>
      <c r="C5" s="9" t="s">
        <v>352</v>
      </c>
      <c r="D5" s="10" t="s">
        <v>353</v>
      </c>
      <c r="E5" s="11" t="s">
        <v>354</v>
      </c>
      <c r="F5" s="10" t="s">
        <v>100</v>
      </c>
      <c r="G5" s="11" t="s">
        <v>355</v>
      </c>
      <c r="H5" s="12">
        <v>44323</v>
      </c>
      <c r="I5" s="12">
        <v>44688</v>
      </c>
      <c r="J5" s="9" t="s">
        <v>302</v>
      </c>
      <c r="K5" s="23">
        <v>5000000</v>
      </c>
      <c r="L5" s="24">
        <v>0.054375</v>
      </c>
      <c r="M5" s="25">
        <v>44872</v>
      </c>
      <c r="N5" s="26" t="s">
        <v>84</v>
      </c>
      <c r="O5" s="26">
        <v>44652</v>
      </c>
      <c r="P5" s="26">
        <v>44688</v>
      </c>
      <c r="Q5" s="35">
        <v>1</v>
      </c>
      <c r="R5" s="36">
        <v>37</v>
      </c>
      <c r="S5" s="37">
        <v>0.03</v>
      </c>
      <c r="T5" s="38">
        <v>0.024375</v>
      </c>
      <c r="U5" s="36">
        <v>15205</v>
      </c>
      <c r="V5" s="36">
        <v>12354</v>
      </c>
      <c r="W5" s="39">
        <v>27559</v>
      </c>
    </row>
    <row r="6" s="3" customFormat="1" ht="22.5" customHeight="1" spans="1:23">
      <c r="A6" s="8">
        <v>3</v>
      </c>
      <c r="B6" s="8" t="s">
        <v>77</v>
      </c>
      <c r="C6" s="13" t="s">
        <v>352</v>
      </c>
      <c r="D6" s="10" t="s">
        <v>356</v>
      </c>
      <c r="E6" s="10" t="s">
        <v>357</v>
      </c>
      <c r="F6" s="10" t="s">
        <v>82</v>
      </c>
      <c r="G6" s="10" t="s">
        <v>92</v>
      </c>
      <c r="H6" s="12">
        <v>44442</v>
      </c>
      <c r="I6" s="12">
        <v>44806</v>
      </c>
      <c r="J6" s="13" t="s">
        <v>97</v>
      </c>
      <c r="K6" s="27">
        <v>500000</v>
      </c>
      <c r="L6" s="28">
        <v>0.0438</v>
      </c>
      <c r="M6" s="25">
        <v>44807</v>
      </c>
      <c r="N6" s="26" t="s">
        <v>84</v>
      </c>
      <c r="O6" s="26">
        <v>44652</v>
      </c>
      <c r="P6" s="26">
        <v>44806</v>
      </c>
      <c r="Q6" s="35">
        <v>1</v>
      </c>
      <c r="R6" s="36">
        <v>155</v>
      </c>
      <c r="S6" s="37">
        <v>0.03</v>
      </c>
      <c r="T6" s="38">
        <v>0.0138</v>
      </c>
      <c r="U6" s="36">
        <v>6370</v>
      </c>
      <c r="V6" s="36">
        <v>2930</v>
      </c>
      <c r="W6" s="39">
        <v>9300</v>
      </c>
    </row>
    <row r="7" s="3" customFormat="1" ht="22.5" customHeight="1" spans="1:23">
      <c r="A7" s="8">
        <v>4</v>
      </c>
      <c r="B7" s="8" t="s">
        <v>77</v>
      </c>
      <c r="C7" s="13" t="s">
        <v>352</v>
      </c>
      <c r="D7" s="10" t="s">
        <v>356</v>
      </c>
      <c r="E7" s="10" t="s">
        <v>200</v>
      </c>
      <c r="F7" s="10" t="s">
        <v>82</v>
      </c>
      <c r="G7" s="10" t="s">
        <v>92</v>
      </c>
      <c r="H7" s="12">
        <v>44455</v>
      </c>
      <c r="I7" s="12">
        <v>44819</v>
      </c>
      <c r="J7" s="13" t="s">
        <v>97</v>
      </c>
      <c r="K7" s="27">
        <v>500000</v>
      </c>
      <c r="L7" s="28">
        <v>0.0438</v>
      </c>
      <c r="M7" s="25">
        <v>44820</v>
      </c>
      <c r="N7" s="26" t="s">
        <v>84</v>
      </c>
      <c r="O7" s="26">
        <v>44652</v>
      </c>
      <c r="P7" s="26">
        <v>44819</v>
      </c>
      <c r="Q7" s="35">
        <v>1</v>
      </c>
      <c r="R7" s="36">
        <v>168</v>
      </c>
      <c r="S7" s="37">
        <v>0.03</v>
      </c>
      <c r="T7" s="38">
        <v>0.0138</v>
      </c>
      <c r="U7" s="36">
        <v>6904</v>
      </c>
      <c r="V7" s="36">
        <v>3176</v>
      </c>
      <c r="W7" s="39">
        <v>10080</v>
      </c>
    </row>
    <row r="8" s="3" customFormat="1" ht="22.5" customHeight="1" spans="1:23">
      <c r="A8" s="8">
        <v>5</v>
      </c>
      <c r="B8" s="8" t="s">
        <v>77</v>
      </c>
      <c r="C8" s="13" t="s">
        <v>352</v>
      </c>
      <c r="D8" s="10" t="s">
        <v>356</v>
      </c>
      <c r="E8" s="10" t="s">
        <v>358</v>
      </c>
      <c r="F8" s="10" t="s">
        <v>82</v>
      </c>
      <c r="G8" s="10" t="s">
        <v>92</v>
      </c>
      <c r="H8" s="12">
        <v>44438</v>
      </c>
      <c r="I8" s="12">
        <v>44802</v>
      </c>
      <c r="J8" s="13" t="s">
        <v>97</v>
      </c>
      <c r="K8" s="27">
        <v>500000</v>
      </c>
      <c r="L8" s="28">
        <v>0.0438</v>
      </c>
      <c r="M8" s="26">
        <v>44803</v>
      </c>
      <c r="N8" s="26" t="s">
        <v>84</v>
      </c>
      <c r="O8" s="26">
        <v>44652</v>
      </c>
      <c r="P8" s="26">
        <v>44802</v>
      </c>
      <c r="Q8" s="35">
        <v>1</v>
      </c>
      <c r="R8" s="36">
        <v>151</v>
      </c>
      <c r="S8" s="37">
        <v>0.03</v>
      </c>
      <c r="T8" s="38">
        <v>0.0138</v>
      </c>
      <c r="U8" s="36">
        <v>6205</v>
      </c>
      <c r="V8" s="36">
        <v>2855</v>
      </c>
      <c r="W8" s="39">
        <v>9060</v>
      </c>
    </row>
    <row r="9" s="3" customFormat="1" ht="22.5" customHeight="1" spans="1:23">
      <c r="A9" s="8">
        <v>6</v>
      </c>
      <c r="B9" s="8" t="s">
        <v>77</v>
      </c>
      <c r="C9" s="13" t="s">
        <v>352</v>
      </c>
      <c r="D9" s="10" t="s">
        <v>359</v>
      </c>
      <c r="E9" s="10" t="s">
        <v>360</v>
      </c>
      <c r="F9" s="10" t="s">
        <v>82</v>
      </c>
      <c r="G9" s="10" t="s">
        <v>361</v>
      </c>
      <c r="H9" s="12">
        <v>44396</v>
      </c>
      <c r="I9" s="12">
        <v>44760</v>
      </c>
      <c r="J9" s="13" t="s">
        <v>97</v>
      </c>
      <c r="K9" s="27">
        <v>500000</v>
      </c>
      <c r="L9" s="28">
        <v>0.0438</v>
      </c>
      <c r="M9" s="25">
        <v>44760</v>
      </c>
      <c r="N9" s="26" t="s">
        <v>87</v>
      </c>
      <c r="O9" s="26">
        <v>44652</v>
      </c>
      <c r="P9" s="26">
        <v>44760</v>
      </c>
      <c r="Q9" s="35">
        <v>1</v>
      </c>
      <c r="R9" s="36">
        <v>109</v>
      </c>
      <c r="S9" s="37">
        <v>0.03</v>
      </c>
      <c r="T9" s="38">
        <v>0.0138</v>
      </c>
      <c r="U9" s="36">
        <v>4479</v>
      </c>
      <c r="V9" s="36">
        <v>2061</v>
      </c>
      <c r="W9" s="39">
        <v>6540</v>
      </c>
    </row>
    <row r="10" s="3" customFormat="1" ht="22.5" customHeight="1" spans="1:23">
      <c r="A10" s="14">
        <v>7</v>
      </c>
      <c r="B10" s="14" t="s">
        <v>77</v>
      </c>
      <c r="C10" s="14" t="s">
        <v>352</v>
      </c>
      <c r="D10" s="14" t="s">
        <v>362</v>
      </c>
      <c r="E10" s="14" t="s">
        <v>363</v>
      </c>
      <c r="F10" s="14" t="s">
        <v>104</v>
      </c>
      <c r="G10" s="14" t="s">
        <v>364</v>
      </c>
      <c r="H10" s="12">
        <v>44448</v>
      </c>
      <c r="I10" s="12">
        <v>44812</v>
      </c>
      <c r="J10" s="13" t="s">
        <v>97</v>
      </c>
      <c r="K10" s="27">
        <v>300000</v>
      </c>
      <c r="L10" s="28">
        <v>0.0438</v>
      </c>
      <c r="M10" s="25"/>
      <c r="N10" s="26" t="s">
        <v>87</v>
      </c>
      <c r="O10" s="26">
        <v>44652</v>
      </c>
      <c r="P10" s="26">
        <v>44812</v>
      </c>
      <c r="Q10" s="35">
        <v>1</v>
      </c>
      <c r="R10" s="36">
        <v>161</v>
      </c>
      <c r="S10" s="37">
        <v>0.03</v>
      </c>
      <c r="T10" s="38">
        <v>0.0138</v>
      </c>
      <c r="U10" s="36">
        <v>3970</v>
      </c>
      <c r="V10" s="36">
        <v>1826</v>
      </c>
      <c r="W10" s="39">
        <v>5796</v>
      </c>
    </row>
    <row r="11" s="3" customFormat="1" ht="22.5" customHeight="1" spans="1:23">
      <c r="A11" s="15"/>
      <c r="B11" s="15" t="s">
        <v>77</v>
      </c>
      <c r="C11" s="15" t="s">
        <v>352</v>
      </c>
      <c r="D11" s="15" t="s">
        <v>362</v>
      </c>
      <c r="E11" s="15" t="s">
        <v>365</v>
      </c>
      <c r="F11" s="15" t="s">
        <v>104</v>
      </c>
      <c r="G11" s="15" t="s">
        <v>364</v>
      </c>
      <c r="H11" s="12">
        <v>44448</v>
      </c>
      <c r="I11" s="12">
        <v>44812</v>
      </c>
      <c r="J11" s="13" t="s">
        <v>97</v>
      </c>
      <c r="K11" s="27">
        <v>50000</v>
      </c>
      <c r="L11" s="28">
        <v>0.0438</v>
      </c>
      <c r="M11" s="25">
        <v>44810</v>
      </c>
      <c r="N11" s="26" t="s">
        <v>87</v>
      </c>
      <c r="O11" s="26">
        <v>44652</v>
      </c>
      <c r="P11" s="26">
        <v>44810</v>
      </c>
      <c r="Q11" s="35">
        <v>1</v>
      </c>
      <c r="R11" s="36">
        <v>159</v>
      </c>
      <c r="S11" s="37">
        <v>0.03</v>
      </c>
      <c r="T11" s="38">
        <v>0.0138</v>
      </c>
      <c r="U11" s="36">
        <v>653</v>
      </c>
      <c r="V11" s="36">
        <v>301</v>
      </c>
      <c r="W11" s="39">
        <v>954</v>
      </c>
    </row>
    <row r="12" ht="22.5" customHeight="1" spans="1:23">
      <c r="A12" s="16"/>
      <c r="B12" s="16"/>
      <c r="C12" s="16" t="s">
        <v>51</v>
      </c>
      <c r="D12" s="16"/>
      <c r="E12" s="17"/>
      <c r="F12" s="18"/>
      <c r="G12" s="18"/>
      <c r="H12" s="18"/>
      <c r="I12" s="18"/>
      <c r="J12" s="29"/>
      <c r="K12" s="27">
        <v>12300000</v>
      </c>
      <c r="L12" s="30"/>
      <c r="M12" s="30"/>
      <c r="N12" s="30"/>
      <c r="O12" s="30"/>
      <c r="P12" s="30"/>
      <c r="Q12" s="30"/>
      <c r="R12" s="30"/>
      <c r="S12" s="30"/>
      <c r="T12" s="30"/>
      <c r="U12" s="36">
        <v>102779</v>
      </c>
      <c r="V12" s="36">
        <v>73435</v>
      </c>
      <c r="W12" s="36">
        <v>176214</v>
      </c>
    </row>
    <row r="13" spans="18:18">
      <c r="R13" s="40"/>
    </row>
    <row r="14" spans="9:23">
      <c r="I14" s="31"/>
      <c r="J14" s="32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2"/>
      <c r="W14" s="33"/>
    </row>
    <row r="15" spans="9:23">
      <c r="I15" s="31"/>
      <c r="J15" s="32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2"/>
      <c r="W15" s="33"/>
    </row>
  </sheetData>
  <autoFilter ref="A2:W13">
    <extLst/>
  </autoFilter>
  <mergeCells count="30">
    <mergeCell ref="A1:W1"/>
    <mergeCell ref="H2:I2"/>
    <mergeCell ref="A2:A3"/>
    <mergeCell ref="A10:A11"/>
    <mergeCell ref="B2:B3"/>
    <mergeCell ref="B10:B11"/>
    <mergeCell ref="C2:C3"/>
    <mergeCell ref="C10:C11"/>
    <mergeCell ref="D2:D3"/>
    <mergeCell ref="D10:D11"/>
    <mergeCell ref="E2:E3"/>
    <mergeCell ref="E10:E11"/>
    <mergeCell ref="F2:F3"/>
    <mergeCell ref="F10:F11"/>
    <mergeCell ref="G2:G3"/>
    <mergeCell ref="G10:G11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7" right="0.7" top="0.75" bottom="0.75" header="0.3" footer="0.3"/>
  <pageSetup paperSize="9" scale="5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zoomScale="88" zoomScaleNormal="88" workbookViewId="0">
      <pane xSplit="3" ySplit="3" topLeftCell="D4" activePane="bottomRight" state="frozen"/>
      <selection/>
      <selection pane="topRight"/>
      <selection pane="bottomLeft"/>
      <selection pane="bottomRight" activeCell="A1" sqref="A1:W1"/>
    </sheetView>
  </sheetViews>
  <sheetFormatPr defaultColWidth="9" defaultRowHeight="13.5"/>
  <cols>
    <col min="1" max="1" width="4.25" style="4" customWidth="1"/>
    <col min="2" max="2" width="7.375" style="4" customWidth="1"/>
    <col min="3" max="3" width="8.625" style="4" customWidth="1"/>
    <col min="4" max="4" width="7" style="4" customWidth="1"/>
    <col min="5" max="5" width="8.125" style="5" customWidth="1"/>
    <col min="6" max="6" width="12.375" style="343" customWidth="1"/>
    <col min="7" max="7" width="7.375" style="343" customWidth="1"/>
    <col min="8" max="8" width="12.125" style="4" customWidth="1"/>
    <col min="9" max="9" width="10.5" style="4" customWidth="1"/>
    <col min="10" max="10" width="11.625" style="4" customWidth="1"/>
    <col min="11" max="11" width="13.875" style="344" customWidth="1"/>
    <col min="12" max="12" width="8.125" style="4" customWidth="1"/>
    <col min="13" max="13" width="10.125" style="5" customWidth="1"/>
    <col min="14" max="14" width="9" style="4" customWidth="1"/>
    <col min="15" max="16" width="10.375" style="4" customWidth="1"/>
    <col min="17" max="17" width="5.125" style="4" customWidth="1"/>
    <col min="18" max="18" width="5.5" style="4" hidden="1" customWidth="1"/>
    <col min="19" max="19" width="6.25" style="4" customWidth="1"/>
    <col min="20" max="20" width="9" style="4"/>
    <col min="21" max="21" width="8.125" style="4" customWidth="1"/>
    <col min="22" max="22" width="7.125" style="4" customWidth="1"/>
    <col min="23" max="23" width="7.75" style="4" customWidth="1"/>
    <col min="24" max="24" width="9" style="164" hidden="1" customWidth="1"/>
    <col min="25" max="25" width="9" style="4" hidden="1" customWidth="1"/>
    <col min="26" max="16384" width="9" style="4"/>
  </cols>
  <sheetData>
    <row r="1" ht="36" customHeight="1" spans="1:24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19"/>
      <c r="L1" s="1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67"/>
    </row>
    <row r="2" s="3" customFormat="1" ht="21" customHeight="1" spans="1:24">
      <c r="A2" s="136" t="s">
        <v>1</v>
      </c>
      <c r="B2" s="136" t="s">
        <v>56</v>
      </c>
      <c r="C2" s="136" t="s">
        <v>2</v>
      </c>
      <c r="D2" s="136" t="s">
        <v>57</v>
      </c>
      <c r="E2" s="136" t="s">
        <v>58</v>
      </c>
      <c r="F2" s="136" t="s">
        <v>59</v>
      </c>
      <c r="G2" s="101" t="s">
        <v>59</v>
      </c>
      <c r="H2" s="136" t="s">
        <v>60</v>
      </c>
      <c r="I2" s="136"/>
      <c r="J2" s="136" t="s">
        <v>61</v>
      </c>
      <c r="K2" s="352" t="s">
        <v>62</v>
      </c>
      <c r="L2" s="148" t="s">
        <v>63</v>
      </c>
      <c r="M2" s="136" t="s">
        <v>64</v>
      </c>
      <c r="N2" s="149" t="s">
        <v>65</v>
      </c>
      <c r="O2" s="149" t="s">
        <v>66</v>
      </c>
      <c r="P2" s="149" t="s">
        <v>67</v>
      </c>
      <c r="Q2" s="150" t="s">
        <v>68</v>
      </c>
      <c r="R2" s="136" t="s">
        <v>69</v>
      </c>
      <c r="S2" s="148" t="s">
        <v>70</v>
      </c>
      <c r="T2" s="148" t="s">
        <v>71</v>
      </c>
      <c r="U2" s="148" t="s">
        <v>72</v>
      </c>
      <c r="V2" s="148" t="s">
        <v>73</v>
      </c>
      <c r="W2" s="136" t="s">
        <v>53</v>
      </c>
      <c r="X2" s="159"/>
    </row>
    <row r="3" s="3" customFormat="1" ht="18.75" customHeight="1" spans="1:24">
      <c r="A3" s="136"/>
      <c r="B3" s="136"/>
      <c r="C3" s="136"/>
      <c r="D3" s="136"/>
      <c r="E3" s="136"/>
      <c r="F3" s="136"/>
      <c r="G3" s="101"/>
      <c r="H3" s="136" t="s">
        <v>74</v>
      </c>
      <c r="I3" s="136" t="s">
        <v>75</v>
      </c>
      <c r="J3" s="136"/>
      <c r="K3" s="352"/>
      <c r="L3" s="148"/>
      <c r="M3" s="136"/>
      <c r="N3" s="149"/>
      <c r="O3" s="149"/>
      <c r="P3" s="149"/>
      <c r="Q3" s="150"/>
      <c r="R3" s="136"/>
      <c r="S3" s="148"/>
      <c r="T3" s="148"/>
      <c r="U3" s="148"/>
      <c r="V3" s="148"/>
      <c r="W3" s="136"/>
      <c r="X3" s="159" t="s">
        <v>76</v>
      </c>
    </row>
    <row r="4" s="3" customFormat="1" ht="22.5" customHeight="1" spans="1:25">
      <c r="A4" s="8">
        <v>1</v>
      </c>
      <c r="B4" s="8" t="s">
        <v>77</v>
      </c>
      <c r="C4" s="13" t="s">
        <v>78</v>
      </c>
      <c r="D4" s="292" t="s">
        <v>79</v>
      </c>
      <c r="E4" s="292" t="s">
        <v>80</v>
      </c>
      <c r="F4" s="345" t="s">
        <v>81</v>
      </c>
      <c r="G4" s="345" t="s">
        <v>82</v>
      </c>
      <c r="H4" s="346">
        <v>44376</v>
      </c>
      <c r="I4" s="346">
        <v>44741</v>
      </c>
      <c r="J4" s="13" t="s">
        <v>83</v>
      </c>
      <c r="K4" s="87">
        <v>400000</v>
      </c>
      <c r="L4" s="353">
        <v>0.054375</v>
      </c>
      <c r="M4" s="224">
        <v>44803</v>
      </c>
      <c r="N4" s="26" t="s">
        <v>84</v>
      </c>
      <c r="O4" s="26" t="s">
        <v>85</v>
      </c>
      <c r="P4" s="26">
        <v>44741</v>
      </c>
      <c r="Q4" s="152">
        <v>90</v>
      </c>
      <c r="R4" s="35">
        <v>1</v>
      </c>
      <c r="S4" s="37">
        <v>0.03</v>
      </c>
      <c r="T4" s="38">
        <v>0.024375</v>
      </c>
      <c r="U4" s="39">
        <v>2959</v>
      </c>
      <c r="V4" s="39">
        <v>2404</v>
      </c>
      <c r="W4" s="39">
        <v>5363</v>
      </c>
      <c r="X4" s="297">
        <v>5363</v>
      </c>
      <c r="Y4" s="190">
        <v>0</v>
      </c>
    </row>
    <row r="5" s="3" customFormat="1" ht="25.5" customHeight="1" spans="1:25">
      <c r="A5" s="8">
        <v>2</v>
      </c>
      <c r="B5" s="8" t="s">
        <v>77</v>
      </c>
      <c r="C5" s="13" t="s">
        <v>78</v>
      </c>
      <c r="D5" s="292" t="s">
        <v>79</v>
      </c>
      <c r="E5" s="292" t="s">
        <v>80</v>
      </c>
      <c r="F5" s="292" t="s">
        <v>82</v>
      </c>
      <c r="G5" s="347" t="s">
        <v>82</v>
      </c>
      <c r="H5" s="346">
        <v>44810</v>
      </c>
      <c r="I5" s="291">
        <v>45175</v>
      </c>
      <c r="J5" s="13" t="s">
        <v>83</v>
      </c>
      <c r="K5" s="27">
        <v>380000</v>
      </c>
      <c r="L5" s="353">
        <v>0.054375</v>
      </c>
      <c r="M5" s="354"/>
      <c r="N5" s="26"/>
      <c r="O5" s="26">
        <v>44810</v>
      </c>
      <c r="P5" s="26">
        <v>45016</v>
      </c>
      <c r="Q5" s="152">
        <v>207</v>
      </c>
      <c r="R5" s="35">
        <v>1</v>
      </c>
      <c r="S5" s="37">
        <v>0.03</v>
      </c>
      <c r="T5" s="38">
        <v>0.024375</v>
      </c>
      <c r="U5" s="39">
        <v>6465</v>
      </c>
      <c r="V5" s="39">
        <v>5253</v>
      </c>
      <c r="W5" s="39">
        <v>11718</v>
      </c>
      <c r="X5" s="297">
        <v>11718</v>
      </c>
      <c r="Y5" s="190">
        <v>0</v>
      </c>
    </row>
    <row r="6" s="3" customFormat="1" ht="22.5" customHeight="1" spans="1:25">
      <c r="A6" s="8">
        <v>3</v>
      </c>
      <c r="B6" s="8" t="s">
        <v>77</v>
      </c>
      <c r="C6" s="13" t="s">
        <v>78</v>
      </c>
      <c r="D6" s="292" t="s">
        <v>79</v>
      </c>
      <c r="E6" s="292" t="s">
        <v>86</v>
      </c>
      <c r="F6" s="345" t="s">
        <v>81</v>
      </c>
      <c r="G6" s="345" t="s">
        <v>82</v>
      </c>
      <c r="H6" s="346">
        <v>44377</v>
      </c>
      <c r="I6" s="346">
        <v>44741</v>
      </c>
      <c r="J6" s="13" t="s">
        <v>83</v>
      </c>
      <c r="K6" s="87">
        <v>400000</v>
      </c>
      <c r="L6" s="353">
        <v>0.054375</v>
      </c>
      <c r="M6" s="224">
        <v>44741</v>
      </c>
      <c r="N6" s="26" t="s">
        <v>87</v>
      </c>
      <c r="O6" s="26" t="s">
        <v>85</v>
      </c>
      <c r="P6" s="26">
        <v>44741</v>
      </c>
      <c r="Q6" s="152">
        <v>90</v>
      </c>
      <c r="R6" s="35">
        <v>1</v>
      </c>
      <c r="S6" s="37">
        <v>0.03</v>
      </c>
      <c r="T6" s="38">
        <v>0.024375</v>
      </c>
      <c r="U6" s="39">
        <v>2959</v>
      </c>
      <c r="V6" s="39">
        <v>2404</v>
      </c>
      <c r="W6" s="39">
        <v>5363</v>
      </c>
      <c r="X6" s="297">
        <v>5363</v>
      </c>
      <c r="Y6" s="190">
        <v>0</v>
      </c>
    </row>
    <row r="7" s="3" customFormat="1" ht="22.5" customHeight="1" spans="1:25">
      <c r="A7" s="8">
        <v>4</v>
      </c>
      <c r="B7" s="8" t="s">
        <v>77</v>
      </c>
      <c r="C7" s="13" t="s">
        <v>78</v>
      </c>
      <c r="D7" s="292" t="s">
        <v>79</v>
      </c>
      <c r="E7" s="292" t="s">
        <v>86</v>
      </c>
      <c r="F7" s="292" t="s">
        <v>81</v>
      </c>
      <c r="G7" s="347" t="s">
        <v>82</v>
      </c>
      <c r="H7" s="346">
        <v>44802</v>
      </c>
      <c r="I7" s="291">
        <v>45167</v>
      </c>
      <c r="J7" s="13" t="s">
        <v>83</v>
      </c>
      <c r="K7" s="27">
        <v>360000</v>
      </c>
      <c r="L7" s="353">
        <v>0.054375</v>
      </c>
      <c r="M7" s="354"/>
      <c r="N7" s="26"/>
      <c r="O7" s="26">
        <v>44802</v>
      </c>
      <c r="P7" s="26">
        <v>45016</v>
      </c>
      <c r="Q7" s="152">
        <v>215</v>
      </c>
      <c r="R7" s="35">
        <v>1</v>
      </c>
      <c r="S7" s="37">
        <v>0.03</v>
      </c>
      <c r="T7" s="38">
        <v>0.024375</v>
      </c>
      <c r="U7" s="39">
        <v>6362</v>
      </c>
      <c r="V7" s="39">
        <v>5169</v>
      </c>
      <c r="W7" s="39">
        <v>11531</v>
      </c>
      <c r="X7" s="297">
        <v>11530</v>
      </c>
      <c r="Y7" s="190">
        <v>1</v>
      </c>
    </row>
    <row r="8" s="3" customFormat="1" ht="25.5" customHeight="1" spans="1:25">
      <c r="A8" s="8">
        <v>5</v>
      </c>
      <c r="B8" s="8" t="s">
        <v>77</v>
      </c>
      <c r="C8" s="13" t="s">
        <v>78</v>
      </c>
      <c r="D8" s="292" t="s">
        <v>88</v>
      </c>
      <c r="E8" s="292" t="s">
        <v>89</v>
      </c>
      <c r="F8" s="345" t="s">
        <v>81</v>
      </c>
      <c r="G8" s="345" t="s">
        <v>82</v>
      </c>
      <c r="H8" s="346">
        <v>44442</v>
      </c>
      <c r="I8" s="346">
        <v>44806</v>
      </c>
      <c r="J8" s="13" t="s">
        <v>83</v>
      </c>
      <c r="K8" s="87">
        <v>1100000</v>
      </c>
      <c r="L8" s="353">
        <v>0.054375</v>
      </c>
      <c r="M8" s="355">
        <v>44811</v>
      </c>
      <c r="N8" s="26" t="s">
        <v>84</v>
      </c>
      <c r="O8" s="26" t="s">
        <v>85</v>
      </c>
      <c r="P8" s="26">
        <v>44806</v>
      </c>
      <c r="Q8" s="152">
        <v>155</v>
      </c>
      <c r="R8" s="35">
        <v>1</v>
      </c>
      <c r="S8" s="37">
        <v>0.03</v>
      </c>
      <c r="T8" s="38">
        <v>0.024375</v>
      </c>
      <c r="U8" s="39">
        <v>14014</v>
      </c>
      <c r="V8" s="39">
        <v>11386</v>
      </c>
      <c r="W8" s="39">
        <v>25400</v>
      </c>
      <c r="X8" s="297">
        <v>25400</v>
      </c>
      <c r="Y8" s="190">
        <v>0</v>
      </c>
    </row>
    <row r="9" s="3" customFormat="1" ht="22.5" customHeight="1" spans="1:25">
      <c r="A9" s="8">
        <v>6</v>
      </c>
      <c r="B9" s="8" t="s">
        <v>77</v>
      </c>
      <c r="C9" s="13" t="s">
        <v>78</v>
      </c>
      <c r="D9" s="292" t="s">
        <v>88</v>
      </c>
      <c r="E9" s="292" t="s">
        <v>89</v>
      </c>
      <c r="F9" s="292" t="s">
        <v>81</v>
      </c>
      <c r="G9" s="347" t="s">
        <v>82</v>
      </c>
      <c r="H9" s="346">
        <v>44812</v>
      </c>
      <c r="I9" s="291">
        <v>45177</v>
      </c>
      <c r="J9" s="13" t="s">
        <v>83</v>
      </c>
      <c r="K9" s="27">
        <v>1000000</v>
      </c>
      <c r="L9" s="353">
        <v>0.054375</v>
      </c>
      <c r="M9" s="354"/>
      <c r="N9" s="26"/>
      <c r="O9" s="26">
        <v>44812</v>
      </c>
      <c r="P9" s="26">
        <v>45016</v>
      </c>
      <c r="Q9" s="152">
        <v>205</v>
      </c>
      <c r="R9" s="35">
        <v>1</v>
      </c>
      <c r="S9" s="37">
        <v>0.03</v>
      </c>
      <c r="T9" s="38">
        <v>0.024375</v>
      </c>
      <c r="U9" s="39">
        <v>16849</v>
      </c>
      <c r="V9" s="39">
        <v>13690</v>
      </c>
      <c r="W9" s="39">
        <v>30539</v>
      </c>
      <c r="X9" s="297">
        <v>30539</v>
      </c>
      <c r="Y9" s="190">
        <v>0</v>
      </c>
    </row>
    <row r="10" s="3" customFormat="1" ht="22.5" customHeight="1" spans="1:25">
      <c r="A10" s="8">
        <v>7</v>
      </c>
      <c r="B10" s="8" t="s">
        <v>77</v>
      </c>
      <c r="C10" s="13" t="s">
        <v>78</v>
      </c>
      <c r="D10" s="348" t="s">
        <v>90</v>
      </c>
      <c r="E10" s="348" t="s">
        <v>91</v>
      </c>
      <c r="F10" s="348" t="s">
        <v>92</v>
      </c>
      <c r="G10" s="347" t="s">
        <v>82</v>
      </c>
      <c r="H10" s="291">
        <v>44939</v>
      </c>
      <c r="I10" s="291">
        <v>45304</v>
      </c>
      <c r="J10" s="13" t="s">
        <v>83</v>
      </c>
      <c r="K10" s="27">
        <v>440000</v>
      </c>
      <c r="L10" s="353">
        <v>0.054375</v>
      </c>
      <c r="M10" s="354"/>
      <c r="N10" s="26"/>
      <c r="O10" s="26">
        <v>44939</v>
      </c>
      <c r="P10" s="26">
        <v>45016</v>
      </c>
      <c r="Q10" s="152">
        <v>78</v>
      </c>
      <c r="R10" s="35">
        <v>1</v>
      </c>
      <c r="S10" s="37">
        <v>0.03</v>
      </c>
      <c r="T10" s="38">
        <v>0.024375</v>
      </c>
      <c r="U10" s="39">
        <v>2821</v>
      </c>
      <c r="V10" s="39">
        <v>2292</v>
      </c>
      <c r="W10" s="39">
        <v>5113</v>
      </c>
      <c r="X10" s="297">
        <v>5113</v>
      </c>
      <c r="Y10" s="190">
        <v>0</v>
      </c>
    </row>
    <row r="11" s="3" customFormat="1" ht="22.5" customHeight="1" spans="1:25">
      <c r="A11" s="8">
        <v>8</v>
      </c>
      <c r="B11" s="8" t="s">
        <v>77</v>
      </c>
      <c r="C11" s="13" t="s">
        <v>78</v>
      </c>
      <c r="D11" s="347" t="s">
        <v>93</v>
      </c>
      <c r="E11" s="347" t="s">
        <v>94</v>
      </c>
      <c r="F11" s="345" t="s">
        <v>92</v>
      </c>
      <c r="G11" s="345" t="s">
        <v>82</v>
      </c>
      <c r="H11" s="347" t="s">
        <v>95</v>
      </c>
      <c r="I11" s="347" t="s">
        <v>96</v>
      </c>
      <c r="J11" s="347" t="s">
        <v>97</v>
      </c>
      <c r="K11" s="356">
        <v>500000</v>
      </c>
      <c r="L11" s="357">
        <v>0.041675</v>
      </c>
      <c r="M11" s="151">
        <v>44739</v>
      </c>
      <c r="N11" s="26" t="s">
        <v>87</v>
      </c>
      <c r="O11" s="26" t="s">
        <v>85</v>
      </c>
      <c r="P11" s="26">
        <v>44739</v>
      </c>
      <c r="Q11" s="152">
        <v>88</v>
      </c>
      <c r="R11" s="35">
        <v>1</v>
      </c>
      <c r="S11" s="37">
        <v>0.03</v>
      </c>
      <c r="T11" s="38">
        <v>0.011675</v>
      </c>
      <c r="U11" s="39">
        <v>3616</v>
      </c>
      <c r="V11" s="39">
        <v>1407</v>
      </c>
      <c r="W11" s="39">
        <v>5023</v>
      </c>
      <c r="X11" s="297">
        <v>5024</v>
      </c>
      <c r="Y11" s="190">
        <v>-1</v>
      </c>
    </row>
    <row r="12" s="3" customFormat="1" ht="23.1" customHeight="1" spans="1:25">
      <c r="A12" s="8">
        <v>9</v>
      </c>
      <c r="B12" s="8" t="s">
        <v>77</v>
      </c>
      <c r="C12" s="13" t="s">
        <v>78</v>
      </c>
      <c r="D12" s="292" t="s">
        <v>88</v>
      </c>
      <c r="E12" s="292" t="s">
        <v>98</v>
      </c>
      <c r="F12" s="345" t="s">
        <v>99</v>
      </c>
      <c r="G12" s="345" t="s">
        <v>100</v>
      </c>
      <c r="H12" s="349">
        <v>44439</v>
      </c>
      <c r="I12" s="349">
        <v>44803</v>
      </c>
      <c r="J12" s="13" t="s">
        <v>83</v>
      </c>
      <c r="K12" s="87">
        <v>490000</v>
      </c>
      <c r="L12" s="353">
        <v>0.054375</v>
      </c>
      <c r="M12" s="358" t="s">
        <v>101</v>
      </c>
      <c r="N12" s="26" t="e">
        <v>#VALUE!</v>
      </c>
      <c r="O12" s="26" t="s">
        <v>85</v>
      </c>
      <c r="P12" s="26">
        <v>44803</v>
      </c>
      <c r="Q12" s="152">
        <v>152</v>
      </c>
      <c r="R12" s="35">
        <v>1</v>
      </c>
      <c r="S12" s="37">
        <v>0.03</v>
      </c>
      <c r="T12" s="38">
        <v>0.024375</v>
      </c>
      <c r="U12" s="39">
        <v>6122</v>
      </c>
      <c r="V12" s="39">
        <v>4974</v>
      </c>
      <c r="W12" s="39">
        <v>11096</v>
      </c>
      <c r="X12" s="297">
        <v>11095</v>
      </c>
      <c r="Y12" s="190">
        <v>1</v>
      </c>
    </row>
    <row r="13" s="3" customFormat="1" ht="22.5" customHeight="1" spans="1:25">
      <c r="A13" s="8">
        <v>10</v>
      </c>
      <c r="B13" s="8" t="s">
        <v>77</v>
      </c>
      <c r="C13" s="13" t="s">
        <v>78</v>
      </c>
      <c r="D13" s="350" t="s">
        <v>88</v>
      </c>
      <c r="E13" s="350" t="s">
        <v>98</v>
      </c>
      <c r="F13" s="350" t="s">
        <v>99</v>
      </c>
      <c r="G13" s="347" t="s">
        <v>100</v>
      </c>
      <c r="H13" s="346">
        <v>44827</v>
      </c>
      <c r="I13" s="291">
        <v>45192</v>
      </c>
      <c r="J13" s="13" t="s">
        <v>83</v>
      </c>
      <c r="K13" s="27">
        <v>450000</v>
      </c>
      <c r="L13" s="353">
        <v>0.054375</v>
      </c>
      <c r="M13" s="354"/>
      <c r="N13" s="26"/>
      <c r="O13" s="26">
        <v>44827</v>
      </c>
      <c r="P13" s="26">
        <v>45016</v>
      </c>
      <c r="Q13" s="152">
        <v>190</v>
      </c>
      <c r="R13" s="35">
        <v>1</v>
      </c>
      <c r="S13" s="37">
        <v>0.03</v>
      </c>
      <c r="T13" s="38">
        <v>0.024375</v>
      </c>
      <c r="U13" s="39">
        <v>7027</v>
      </c>
      <c r="V13" s="39">
        <v>5710</v>
      </c>
      <c r="W13" s="39">
        <v>12737</v>
      </c>
      <c r="X13" s="297">
        <v>12737</v>
      </c>
      <c r="Y13" s="190">
        <v>0</v>
      </c>
    </row>
    <row r="14" s="3" customFormat="1" ht="22.5" customHeight="1" spans="1:25">
      <c r="A14" s="8">
        <v>11</v>
      </c>
      <c r="B14" s="8" t="s">
        <v>77</v>
      </c>
      <c r="C14" s="13" t="s">
        <v>78</v>
      </c>
      <c r="D14" s="292" t="s">
        <v>88</v>
      </c>
      <c r="E14" s="292" t="s">
        <v>102</v>
      </c>
      <c r="F14" s="345" t="s">
        <v>103</v>
      </c>
      <c r="G14" s="345" t="s">
        <v>104</v>
      </c>
      <c r="H14" s="346">
        <v>44314</v>
      </c>
      <c r="I14" s="346">
        <v>44678</v>
      </c>
      <c r="J14" s="13" t="s">
        <v>83</v>
      </c>
      <c r="K14" s="87">
        <v>250000</v>
      </c>
      <c r="L14" s="353">
        <v>0.054375</v>
      </c>
      <c r="M14" s="349">
        <v>44690</v>
      </c>
      <c r="N14" s="26" t="s">
        <v>84</v>
      </c>
      <c r="O14" s="26" t="s">
        <v>85</v>
      </c>
      <c r="P14" s="26">
        <v>44678</v>
      </c>
      <c r="Q14" s="152">
        <v>27</v>
      </c>
      <c r="R14" s="35">
        <v>1</v>
      </c>
      <c r="S14" s="37">
        <v>0.03</v>
      </c>
      <c r="T14" s="38">
        <v>0.024375</v>
      </c>
      <c r="U14" s="39">
        <v>555</v>
      </c>
      <c r="V14" s="39">
        <v>451</v>
      </c>
      <c r="W14" s="39">
        <v>1006</v>
      </c>
      <c r="X14" s="297">
        <v>1006</v>
      </c>
      <c r="Y14" s="190">
        <v>0</v>
      </c>
    </row>
    <row r="15" s="3" customFormat="1" ht="22.5" customHeight="1" spans="1:25">
      <c r="A15" s="8">
        <v>12</v>
      </c>
      <c r="B15" s="8" t="s">
        <v>77</v>
      </c>
      <c r="C15" s="13" t="s">
        <v>78</v>
      </c>
      <c r="D15" s="347" t="s">
        <v>105</v>
      </c>
      <c r="E15" s="347" t="s">
        <v>106</v>
      </c>
      <c r="F15" s="345" t="s">
        <v>107</v>
      </c>
      <c r="G15" s="345" t="s">
        <v>82</v>
      </c>
      <c r="H15" s="351" t="s">
        <v>108</v>
      </c>
      <c r="I15" s="351" t="s">
        <v>109</v>
      </c>
      <c r="J15" s="347" t="s">
        <v>97</v>
      </c>
      <c r="K15" s="356">
        <v>480000</v>
      </c>
      <c r="L15" s="357">
        <v>0.041675</v>
      </c>
      <c r="M15" s="354"/>
      <c r="N15" s="26" t="s">
        <v>87</v>
      </c>
      <c r="O15" s="26" t="s">
        <v>85</v>
      </c>
      <c r="P15" s="26" t="s">
        <v>109</v>
      </c>
      <c r="Q15" s="152">
        <v>21</v>
      </c>
      <c r="R15" s="35">
        <v>1</v>
      </c>
      <c r="S15" s="37">
        <v>0.03</v>
      </c>
      <c r="T15" s="38">
        <v>0.011675</v>
      </c>
      <c r="U15" s="39">
        <v>828</v>
      </c>
      <c r="V15" s="39">
        <v>322</v>
      </c>
      <c r="W15" s="39">
        <v>1150</v>
      </c>
      <c r="X15" s="297">
        <v>1151</v>
      </c>
      <c r="Y15" s="190">
        <v>-1</v>
      </c>
    </row>
    <row r="16" s="3" customFormat="1" ht="22.5" customHeight="1" spans="1:25">
      <c r="A16" s="8">
        <v>13</v>
      </c>
      <c r="B16" s="8" t="s">
        <v>77</v>
      </c>
      <c r="C16" s="13" t="s">
        <v>78</v>
      </c>
      <c r="D16" s="292" t="s">
        <v>110</v>
      </c>
      <c r="E16" s="292" t="s">
        <v>111</v>
      </c>
      <c r="F16" s="345" t="s">
        <v>112</v>
      </c>
      <c r="G16" s="345" t="s">
        <v>100</v>
      </c>
      <c r="H16" s="346">
        <v>44328</v>
      </c>
      <c r="I16" s="346">
        <v>44693</v>
      </c>
      <c r="J16" s="13" t="s">
        <v>83</v>
      </c>
      <c r="K16" s="87">
        <v>300000</v>
      </c>
      <c r="L16" s="353">
        <v>0.054375</v>
      </c>
      <c r="M16" s="358" t="s">
        <v>113</v>
      </c>
      <c r="N16" s="26" t="e">
        <v>#VALUE!</v>
      </c>
      <c r="O16" s="26" t="s">
        <v>85</v>
      </c>
      <c r="P16" s="26">
        <v>44693</v>
      </c>
      <c r="Q16" s="152">
        <v>42</v>
      </c>
      <c r="R16" s="35">
        <v>1</v>
      </c>
      <c r="S16" s="37">
        <v>0.03</v>
      </c>
      <c r="T16" s="38">
        <v>0.024375</v>
      </c>
      <c r="U16" s="39">
        <v>1036</v>
      </c>
      <c r="V16" s="39">
        <v>841</v>
      </c>
      <c r="W16" s="39">
        <v>1877</v>
      </c>
      <c r="X16" s="297">
        <v>1877</v>
      </c>
      <c r="Y16" s="190">
        <v>0</v>
      </c>
    </row>
    <row r="17" s="3" customFormat="1" ht="22.5" customHeight="1" spans="1:25">
      <c r="A17" s="8">
        <v>14</v>
      </c>
      <c r="B17" s="8" t="s">
        <v>77</v>
      </c>
      <c r="C17" s="13" t="s">
        <v>78</v>
      </c>
      <c r="D17" s="292" t="s">
        <v>110</v>
      </c>
      <c r="E17" s="292" t="s">
        <v>111</v>
      </c>
      <c r="F17" s="292" t="s">
        <v>112</v>
      </c>
      <c r="G17" s="347" t="s">
        <v>100</v>
      </c>
      <c r="H17" s="346">
        <v>44803</v>
      </c>
      <c r="I17" s="291">
        <v>45167</v>
      </c>
      <c r="J17" s="13" t="s">
        <v>83</v>
      </c>
      <c r="K17" s="27">
        <v>280000</v>
      </c>
      <c r="L17" s="353">
        <v>0.054375</v>
      </c>
      <c r="M17" s="354"/>
      <c r="N17" s="26"/>
      <c r="O17" s="26">
        <v>44803</v>
      </c>
      <c r="P17" s="26">
        <v>45016</v>
      </c>
      <c r="Q17" s="152">
        <v>214</v>
      </c>
      <c r="R17" s="35">
        <v>1</v>
      </c>
      <c r="S17" s="37">
        <v>0.03</v>
      </c>
      <c r="T17" s="38">
        <v>0.024375</v>
      </c>
      <c r="U17" s="39">
        <v>4925</v>
      </c>
      <c r="V17" s="39">
        <v>4002</v>
      </c>
      <c r="W17" s="39">
        <v>8927</v>
      </c>
      <c r="X17" s="297">
        <v>8926</v>
      </c>
      <c r="Y17" s="190">
        <v>1</v>
      </c>
    </row>
    <row r="18" s="3" customFormat="1" ht="22.5" customHeight="1" spans="1:25">
      <c r="A18" s="8">
        <v>15</v>
      </c>
      <c r="B18" s="8" t="s">
        <v>77</v>
      </c>
      <c r="C18" s="13" t="s">
        <v>78</v>
      </c>
      <c r="D18" s="347" t="s">
        <v>88</v>
      </c>
      <c r="E18" s="347" t="s">
        <v>114</v>
      </c>
      <c r="F18" s="345" t="s">
        <v>115</v>
      </c>
      <c r="G18" s="345" t="s">
        <v>82</v>
      </c>
      <c r="H18" s="347" t="s">
        <v>116</v>
      </c>
      <c r="I18" s="347" t="s">
        <v>117</v>
      </c>
      <c r="J18" s="347" t="s">
        <v>97</v>
      </c>
      <c r="K18" s="356">
        <v>500000</v>
      </c>
      <c r="L18" s="359">
        <v>0.0435</v>
      </c>
      <c r="M18" s="151">
        <v>44756</v>
      </c>
      <c r="N18" s="26" t="s">
        <v>84</v>
      </c>
      <c r="O18" s="26" t="s">
        <v>85</v>
      </c>
      <c r="P18" s="26" t="s">
        <v>117</v>
      </c>
      <c r="Q18" s="152">
        <v>97</v>
      </c>
      <c r="R18" s="35">
        <v>1</v>
      </c>
      <c r="S18" s="37">
        <v>0.03</v>
      </c>
      <c r="T18" s="38">
        <v>0.0135</v>
      </c>
      <c r="U18" s="39">
        <v>3986</v>
      </c>
      <c r="V18" s="39">
        <v>1794</v>
      </c>
      <c r="W18" s="39">
        <v>5780</v>
      </c>
      <c r="X18" s="297">
        <v>5780</v>
      </c>
      <c r="Y18" s="190">
        <v>0</v>
      </c>
    </row>
    <row r="19" s="3" customFormat="1" ht="20.25" customHeight="1" spans="1:25">
      <c r="A19" s="13"/>
      <c r="B19" s="13"/>
      <c r="C19" s="13" t="s">
        <v>51</v>
      </c>
      <c r="D19" s="13"/>
      <c r="E19" s="13"/>
      <c r="F19" s="276"/>
      <c r="G19" s="276"/>
      <c r="H19" s="13"/>
      <c r="I19" s="13"/>
      <c r="J19" s="13"/>
      <c r="K19" s="340">
        <v>7330000</v>
      </c>
      <c r="L19" s="340"/>
      <c r="M19" s="340"/>
      <c r="N19" s="340"/>
      <c r="O19" s="340"/>
      <c r="P19" s="340"/>
      <c r="Q19" s="340"/>
      <c r="R19" s="340"/>
      <c r="S19" s="340"/>
      <c r="T19" s="340"/>
      <c r="U19" s="341">
        <v>80524</v>
      </c>
      <c r="V19" s="341">
        <v>62099</v>
      </c>
      <c r="W19" s="341">
        <v>142623</v>
      </c>
      <c r="X19" s="340">
        <v>142622</v>
      </c>
      <c r="Y19" s="340">
        <v>1</v>
      </c>
    </row>
  </sheetData>
  <autoFilter ref="A2:Y19">
    <sortState ref="A2:Y19">
      <sortCondition ref="A2"/>
    </sortState>
    <extLst/>
  </autoFilter>
  <mergeCells count="23">
    <mergeCell ref="A1:W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708661417322835" right="0.708661417322835" top="0.748031496062992" bottom="0.45" header="0.31496062992126" footer="0.31496062992126"/>
  <pageSetup paperSize="9" scale="6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F16" sqref="F16"/>
    </sheetView>
  </sheetViews>
  <sheetFormatPr defaultColWidth="9" defaultRowHeight="13.5" outlineLevelRow="7"/>
  <cols>
    <col min="1" max="1" width="4.875" customWidth="1"/>
    <col min="2" max="2" width="7.875" customWidth="1"/>
    <col min="3" max="3" width="8.125" customWidth="1"/>
    <col min="5" max="5" width="10.125" customWidth="1"/>
    <col min="6" max="7" width="7.75" style="81" customWidth="1"/>
    <col min="8" max="9" width="10.875" customWidth="1"/>
    <col min="10" max="10" width="11.5" customWidth="1"/>
    <col min="11" max="11" width="14" customWidth="1"/>
    <col min="12" max="12" width="9.125" customWidth="1"/>
    <col min="13" max="13" width="12.25" customWidth="1"/>
    <col min="14" max="14" width="9" hidden="1" customWidth="1"/>
    <col min="15" max="15" width="10.125" customWidth="1"/>
    <col min="16" max="16" width="10.375" customWidth="1"/>
    <col min="17" max="17" width="9" hidden="1" customWidth="1"/>
    <col min="24" max="24" width="9" hidden="1" customWidth="1"/>
    <col min="25" max="25" width="11.625" customWidth="1"/>
  </cols>
  <sheetData>
    <row r="1" ht="31.5" customHeight="1" spans="1:24">
      <c r="A1" s="83" t="s">
        <v>118</v>
      </c>
      <c r="B1" s="83"/>
      <c r="C1" s="83"/>
      <c r="D1" s="83"/>
      <c r="E1" s="83"/>
      <c r="F1" s="83"/>
      <c r="G1" s="83"/>
      <c r="H1" s="83"/>
      <c r="I1" s="83"/>
      <c r="J1" s="83"/>
      <c r="K1" s="85"/>
      <c r="L1" s="85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8"/>
    </row>
    <row r="2" s="203" customFormat="1" ht="23.25" customHeight="1" spans="1:24">
      <c r="A2" s="136" t="s">
        <v>1</v>
      </c>
      <c r="B2" s="136" t="s">
        <v>56</v>
      </c>
      <c r="C2" s="136" t="s">
        <v>2</v>
      </c>
      <c r="D2" s="136" t="s">
        <v>57</v>
      </c>
      <c r="E2" s="136" t="s">
        <v>58</v>
      </c>
      <c r="F2" s="136" t="s">
        <v>59</v>
      </c>
      <c r="G2" s="136" t="s">
        <v>59</v>
      </c>
      <c r="H2" s="136" t="s">
        <v>60</v>
      </c>
      <c r="I2" s="136"/>
      <c r="J2" s="136" t="s">
        <v>61</v>
      </c>
      <c r="K2" s="147" t="s">
        <v>62</v>
      </c>
      <c r="L2" s="148" t="s">
        <v>63</v>
      </c>
      <c r="M2" s="136" t="s">
        <v>64</v>
      </c>
      <c r="N2" s="149" t="s">
        <v>65</v>
      </c>
      <c r="O2" s="149" t="s">
        <v>66</v>
      </c>
      <c r="P2" s="149" t="s">
        <v>67</v>
      </c>
      <c r="Q2" s="136" t="s">
        <v>69</v>
      </c>
      <c r="R2" s="150" t="s">
        <v>68</v>
      </c>
      <c r="S2" s="148" t="s">
        <v>70</v>
      </c>
      <c r="T2" s="148" t="s">
        <v>71</v>
      </c>
      <c r="U2" s="148" t="s">
        <v>72</v>
      </c>
      <c r="V2" s="148" t="s">
        <v>73</v>
      </c>
      <c r="W2" s="136" t="s">
        <v>53</v>
      </c>
      <c r="X2" s="196"/>
    </row>
    <row r="3" s="203" customFormat="1" ht="23.25" customHeight="1" spans="1:24">
      <c r="A3" s="136"/>
      <c r="B3" s="136"/>
      <c r="C3" s="136"/>
      <c r="D3" s="136"/>
      <c r="E3" s="136"/>
      <c r="F3" s="136"/>
      <c r="G3" s="136"/>
      <c r="H3" s="136" t="s">
        <v>74</v>
      </c>
      <c r="I3" s="136" t="s">
        <v>75</v>
      </c>
      <c r="J3" s="136"/>
      <c r="K3" s="147"/>
      <c r="L3" s="148"/>
      <c r="M3" s="136"/>
      <c r="N3" s="149"/>
      <c r="O3" s="149"/>
      <c r="P3" s="149"/>
      <c r="Q3" s="136"/>
      <c r="R3" s="150"/>
      <c r="S3" s="148"/>
      <c r="T3" s="148"/>
      <c r="U3" s="148"/>
      <c r="V3" s="148"/>
      <c r="W3" s="136"/>
      <c r="X3" s="196"/>
    </row>
    <row r="4" s="80" customFormat="1" ht="23.25" customHeight="1" spans="1:25">
      <c r="A4" s="8">
        <v>1</v>
      </c>
      <c r="B4" s="8" t="s">
        <v>77</v>
      </c>
      <c r="C4" s="13" t="s">
        <v>119</v>
      </c>
      <c r="D4" s="10" t="s">
        <v>120</v>
      </c>
      <c r="E4" s="10" t="s">
        <v>121</v>
      </c>
      <c r="F4" s="10" t="s">
        <v>122</v>
      </c>
      <c r="G4" s="10" t="s">
        <v>100</v>
      </c>
      <c r="H4" s="12">
        <v>44413</v>
      </c>
      <c r="I4" s="12">
        <v>44778</v>
      </c>
      <c r="J4" s="13" t="s">
        <v>123</v>
      </c>
      <c r="K4" s="27">
        <v>1800000</v>
      </c>
      <c r="L4" s="28">
        <v>0.054375</v>
      </c>
      <c r="M4" s="342">
        <v>44777</v>
      </c>
      <c r="N4" s="26" t="s">
        <v>87</v>
      </c>
      <c r="O4" s="342">
        <v>44652</v>
      </c>
      <c r="P4" s="342">
        <v>44777</v>
      </c>
      <c r="Q4" s="35">
        <v>1</v>
      </c>
      <c r="R4" s="36">
        <v>126</v>
      </c>
      <c r="S4" s="37">
        <v>0.03</v>
      </c>
      <c r="T4" s="38">
        <v>0.024375</v>
      </c>
      <c r="U4" s="36">
        <v>18641</v>
      </c>
      <c r="V4" s="36">
        <v>15146</v>
      </c>
      <c r="W4" s="39">
        <v>33787</v>
      </c>
      <c r="X4" s="90"/>
      <c r="Y4" s="92"/>
    </row>
    <row r="5" s="204" customFormat="1" ht="23.25" customHeight="1" spans="1:24">
      <c r="A5" s="206" t="s">
        <v>51</v>
      </c>
      <c r="B5" s="206"/>
      <c r="C5" s="206"/>
      <c r="D5" s="207"/>
      <c r="E5" s="208"/>
      <c r="F5" s="209"/>
      <c r="G5" s="209"/>
      <c r="H5" s="209"/>
      <c r="I5" s="209"/>
      <c r="J5" s="206"/>
      <c r="K5" s="210">
        <v>1800000</v>
      </c>
      <c r="L5" s="210"/>
      <c r="M5" s="211"/>
      <c r="N5" s="211"/>
      <c r="O5" s="211"/>
      <c r="P5" s="211"/>
      <c r="Q5" s="211"/>
      <c r="R5" s="211"/>
      <c r="S5" s="212"/>
      <c r="T5" s="212"/>
      <c r="U5" s="213">
        <v>18641</v>
      </c>
      <c r="V5" s="213">
        <v>15146</v>
      </c>
      <c r="W5" s="213">
        <v>33787</v>
      </c>
      <c r="X5" s="214"/>
    </row>
    <row r="8" spans="18:18">
      <c r="R8" s="91"/>
    </row>
  </sheetData>
  <mergeCells count="24">
    <mergeCell ref="A1:W1"/>
    <mergeCell ref="H2:I2"/>
    <mergeCell ref="A5:B5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708661417322835" right="0.708661417322835" top="0.748031496062992" bottom="0.748031496062992" header="0.31496062992126" footer="0.31496062992126"/>
  <pageSetup paperSize="9" scale="61" orientation="landscape"/>
  <headerFooter/>
  <colBreaks count="1" manualBreakCount="1"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pane ySplit="3" topLeftCell="A4" activePane="bottomLeft" state="frozen"/>
      <selection/>
      <selection pane="bottomLeft" activeCell="E7" sqref="E7"/>
    </sheetView>
  </sheetViews>
  <sheetFormatPr defaultColWidth="9" defaultRowHeight="13.5" outlineLevelRow="7"/>
  <cols>
    <col min="1" max="1" width="5.75" style="4" customWidth="1"/>
    <col min="2" max="4" width="9" style="4"/>
    <col min="5" max="5" width="12.625" style="4" customWidth="1"/>
    <col min="6" max="7" width="9" style="4" customWidth="1"/>
    <col min="8" max="8" width="12.125" style="4" customWidth="1"/>
    <col min="9" max="9" width="10.5" style="4" customWidth="1"/>
    <col min="10" max="11" width="12.25" style="4" customWidth="1"/>
    <col min="12" max="12" width="9" style="4"/>
    <col min="13" max="13" width="9.625" style="5" customWidth="1"/>
    <col min="14" max="14" width="9" style="4" hidden="1" customWidth="1"/>
    <col min="15" max="15" width="11.75" style="4" customWidth="1"/>
    <col min="16" max="16" width="10.5" style="4" customWidth="1"/>
    <col min="17" max="17" width="7.25" style="4" customWidth="1"/>
    <col min="18" max="18" width="9" style="4" hidden="1" customWidth="1"/>
    <col min="19" max="23" width="9" style="4"/>
    <col min="24" max="24" width="9" style="164" hidden="1" customWidth="1"/>
    <col min="25" max="25" width="9" style="4" hidden="1" customWidth="1"/>
    <col min="26" max="16384" width="9" style="4"/>
  </cols>
  <sheetData>
    <row r="1" ht="49.5" customHeight="1" spans="1:24">
      <c r="A1" s="6" t="s">
        <v>124</v>
      </c>
      <c r="B1" s="6"/>
      <c r="C1" s="6"/>
      <c r="D1" s="6"/>
      <c r="E1" s="6"/>
      <c r="F1" s="6"/>
      <c r="G1" s="6"/>
      <c r="H1" s="6"/>
      <c r="I1" s="6"/>
      <c r="J1" s="6"/>
      <c r="K1" s="19"/>
      <c r="L1" s="1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67"/>
    </row>
    <row r="2" s="65" customFormat="1" ht="21" customHeight="1" spans="1:24">
      <c r="A2" s="136" t="s">
        <v>1</v>
      </c>
      <c r="B2" s="136" t="s">
        <v>56</v>
      </c>
      <c r="C2" s="136" t="s">
        <v>2</v>
      </c>
      <c r="D2" s="136" t="s">
        <v>57</v>
      </c>
      <c r="E2" s="136" t="s">
        <v>58</v>
      </c>
      <c r="F2" s="289" t="s">
        <v>59</v>
      </c>
      <c r="G2" s="289" t="s">
        <v>59</v>
      </c>
      <c r="H2" s="136" t="s">
        <v>60</v>
      </c>
      <c r="I2" s="136"/>
      <c r="J2" s="136" t="s">
        <v>61</v>
      </c>
      <c r="K2" s="147" t="s">
        <v>62</v>
      </c>
      <c r="L2" s="148" t="s">
        <v>63</v>
      </c>
      <c r="M2" s="136" t="s">
        <v>64</v>
      </c>
      <c r="N2" s="149" t="s">
        <v>65</v>
      </c>
      <c r="O2" s="149" t="s">
        <v>66</v>
      </c>
      <c r="P2" s="149" t="s">
        <v>67</v>
      </c>
      <c r="Q2" s="150" t="s">
        <v>68</v>
      </c>
      <c r="R2" s="136" t="s">
        <v>69</v>
      </c>
      <c r="S2" s="148" t="s">
        <v>125</v>
      </c>
      <c r="T2" s="148" t="s">
        <v>126</v>
      </c>
      <c r="U2" s="148" t="s">
        <v>72</v>
      </c>
      <c r="V2" s="148" t="s">
        <v>73</v>
      </c>
      <c r="W2" s="136" t="s">
        <v>53</v>
      </c>
      <c r="X2" s="159"/>
    </row>
    <row r="3" s="65" customFormat="1" ht="21" customHeight="1" spans="1:24">
      <c r="A3" s="136"/>
      <c r="B3" s="136"/>
      <c r="C3" s="136"/>
      <c r="D3" s="136"/>
      <c r="E3" s="136"/>
      <c r="F3" s="289"/>
      <c r="G3" s="289"/>
      <c r="H3" s="136" t="s">
        <v>74</v>
      </c>
      <c r="I3" s="136" t="s">
        <v>75</v>
      </c>
      <c r="J3" s="136"/>
      <c r="K3" s="147"/>
      <c r="L3" s="148"/>
      <c r="M3" s="136"/>
      <c r="N3" s="149"/>
      <c r="O3" s="149"/>
      <c r="P3" s="149"/>
      <c r="Q3" s="150"/>
      <c r="R3" s="136"/>
      <c r="S3" s="148"/>
      <c r="T3" s="148"/>
      <c r="U3" s="148"/>
      <c r="V3" s="148"/>
      <c r="W3" s="136"/>
      <c r="X3" s="159" t="s">
        <v>76</v>
      </c>
    </row>
    <row r="4" s="3" customFormat="1" ht="21" customHeight="1" spans="1:25">
      <c r="A4" s="8">
        <v>1</v>
      </c>
      <c r="B4" s="8" t="s">
        <v>77</v>
      </c>
      <c r="C4" s="13" t="s">
        <v>127</v>
      </c>
      <c r="D4" s="335" t="s">
        <v>128</v>
      </c>
      <c r="E4" s="335" t="s">
        <v>129</v>
      </c>
      <c r="F4" s="335" t="s">
        <v>130</v>
      </c>
      <c r="G4" s="335" t="s">
        <v>82</v>
      </c>
      <c r="H4" s="336" t="s">
        <v>131</v>
      </c>
      <c r="I4" s="336" t="s">
        <v>132</v>
      </c>
      <c r="J4" s="13" t="s">
        <v>97</v>
      </c>
      <c r="K4" s="27">
        <v>500000</v>
      </c>
      <c r="L4" s="295">
        <v>0.041675</v>
      </c>
      <c r="M4" s="336"/>
      <c r="N4" s="26" t="s">
        <v>87</v>
      </c>
      <c r="O4" s="336">
        <v>44652</v>
      </c>
      <c r="P4" s="336" t="s">
        <v>132</v>
      </c>
      <c r="Q4" s="152">
        <v>11</v>
      </c>
      <c r="R4" s="35">
        <v>1</v>
      </c>
      <c r="S4" s="37">
        <v>0.03</v>
      </c>
      <c r="T4" s="38">
        <v>0.011675</v>
      </c>
      <c r="U4" s="39">
        <v>452</v>
      </c>
      <c r="V4" s="39">
        <v>176</v>
      </c>
      <c r="W4" s="39">
        <v>628</v>
      </c>
      <c r="X4" s="297">
        <v>628</v>
      </c>
      <c r="Y4" s="301">
        <v>0</v>
      </c>
    </row>
    <row r="5" s="3" customFormat="1" ht="21" customHeight="1" spans="1:25">
      <c r="A5" s="8">
        <v>2</v>
      </c>
      <c r="B5" s="8" t="s">
        <v>77</v>
      </c>
      <c r="C5" s="13" t="s">
        <v>127</v>
      </c>
      <c r="D5" s="335" t="s">
        <v>128</v>
      </c>
      <c r="E5" s="335" t="s">
        <v>133</v>
      </c>
      <c r="F5" s="335" t="s">
        <v>130</v>
      </c>
      <c r="G5" s="335" t="s">
        <v>82</v>
      </c>
      <c r="H5" s="336" t="s">
        <v>131</v>
      </c>
      <c r="I5" s="336" t="s">
        <v>132</v>
      </c>
      <c r="J5" s="13" t="s">
        <v>97</v>
      </c>
      <c r="K5" s="27">
        <v>500000</v>
      </c>
      <c r="L5" s="295">
        <v>0.041675</v>
      </c>
      <c r="M5" s="336"/>
      <c r="N5" s="26" t="s">
        <v>87</v>
      </c>
      <c r="O5" s="336">
        <v>44652</v>
      </c>
      <c r="P5" s="336" t="s">
        <v>132</v>
      </c>
      <c r="Q5" s="152">
        <v>11</v>
      </c>
      <c r="R5" s="35">
        <v>1</v>
      </c>
      <c r="S5" s="37">
        <v>0.03</v>
      </c>
      <c r="T5" s="38">
        <v>0.011675</v>
      </c>
      <c r="U5" s="39">
        <v>452</v>
      </c>
      <c r="V5" s="39">
        <v>176</v>
      </c>
      <c r="W5" s="39">
        <v>628</v>
      </c>
      <c r="X5" s="297">
        <v>628</v>
      </c>
      <c r="Y5" s="190">
        <v>0</v>
      </c>
    </row>
    <row r="6" s="3" customFormat="1" ht="21" customHeight="1" spans="1:25">
      <c r="A6" s="8">
        <v>3</v>
      </c>
      <c r="B6" s="8" t="s">
        <v>77</v>
      </c>
      <c r="C6" s="13" t="s">
        <v>134</v>
      </c>
      <c r="D6" s="335" t="s">
        <v>128</v>
      </c>
      <c r="E6" s="335" t="s">
        <v>135</v>
      </c>
      <c r="F6" s="335" t="s">
        <v>130</v>
      </c>
      <c r="G6" s="335" t="s">
        <v>82</v>
      </c>
      <c r="H6" s="336">
        <v>44347</v>
      </c>
      <c r="I6" s="336">
        <v>44711</v>
      </c>
      <c r="J6" s="13" t="s">
        <v>97</v>
      </c>
      <c r="K6" s="27">
        <v>500000</v>
      </c>
      <c r="L6" s="295">
        <v>0.041675</v>
      </c>
      <c r="M6" s="151">
        <v>44711</v>
      </c>
      <c r="N6" s="26" t="s">
        <v>87</v>
      </c>
      <c r="O6" s="336">
        <v>44652</v>
      </c>
      <c r="P6" s="336">
        <v>44711</v>
      </c>
      <c r="Q6" s="152">
        <v>60</v>
      </c>
      <c r="R6" s="35">
        <v>1</v>
      </c>
      <c r="S6" s="37">
        <v>0.03</v>
      </c>
      <c r="T6" s="38">
        <v>0.011675</v>
      </c>
      <c r="U6" s="39">
        <v>2466</v>
      </c>
      <c r="V6" s="39">
        <v>960</v>
      </c>
      <c r="W6" s="39">
        <v>3426</v>
      </c>
      <c r="X6" s="297">
        <v>3425</v>
      </c>
      <c r="Y6" s="190">
        <v>1</v>
      </c>
    </row>
    <row r="7" s="3" customFormat="1" ht="21" customHeight="1" spans="1:25">
      <c r="A7" s="8">
        <v>4</v>
      </c>
      <c r="B7" s="8" t="s">
        <v>77</v>
      </c>
      <c r="C7" s="13" t="s">
        <v>134</v>
      </c>
      <c r="D7" s="335" t="s">
        <v>136</v>
      </c>
      <c r="E7" s="335" t="s">
        <v>137</v>
      </c>
      <c r="F7" s="335" t="s">
        <v>138</v>
      </c>
      <c r="G7" s="335" t="s">
        <v>104</v>
      </c>
      <c r="H7" s="336">
        <v>44428</v>
      </c>
      <c r="I7" s="336">
        <v>44792</v>
      </c>
      <c r="J7" s="13" t="s">
        <v>139</v>
      </c>
      <c r="K7" s="337">
        <v>2000000</v>
      </c>
      <c r="L7" s="295">
        <v>0.054375</v>
      </c>
      <c r="M7" s="338"/>
      <c r="N7" s="26" t="s">
        <v>87</v>
      </c>
      <c r="O7" s="336">
        <v>44652</v>
      </c>
      <c r="P7" s="336">
        <v>44792</v>
      </c>
      <c r="Q7" s="152">
        <v>141</v>
      </c>
      <c r="R7" s="35">
        <v>1</v>
      </c>
      <c r="S7" s="37">
        <v>0.03</v>
      </c>
      <c r="T7" s="38">
        <v>0.024375</v>
      </c>
      <c r="U7" s="39">
        <v>23178</v>
      </c>
      <c r="V7" s="39">
        <v>18832</v>
      </c>
      <c r="W7" s="39">
        <v>42010</v>
      </c>
      <c r="X7" s="297">
        <v>42010</v>
      </c>
      <c r="Y7" s="190">
        <v>0</v>
      </c>
    </row>
    <row r="8" s="65" customFormat="1" ht="20.25" customHeight="1" spans="1:24">
      <c r="A8" s="104"/>
      <c r="B8" s="104"/>
      <c r="C8" s="13" t="s">
        <v>51</v>
      </c>
      <c r="D8" s="104"/>
      <c r="E8" s="104"/>
      <c r="F8" s="104"/>
      <c r="G8" s="104"/>
      <c r="H8" s="104"/>
      <c r="I8" s="104"/>
      <c r="J8" s="104"/>
      <c r="K8" s="339">
        <f>SUM(K4:K7)</f>
        <v>3500000</v>
      </c>
      <c r="L8" s="339">
        <f>SUM(L4:L7)</f>
        <v>0.1794</v>
      </c>
      <c r="M8" s="340"/>
      <c r="N8" s="339"/>
      <c r="O8" s="339"/>
      <c r="P8" s="339"/>
      <c r="Q8" s="339"/>
      <c r="R8" s="339"/>
      <c r="S8" s="339"/>
      <c r="T8" s="339"/>
      <c r="U8" s="341">
        <f>SUM(U4:U7)</f>
        <v>26548</v>
      </c>
      <c r="V8" s="341">
        <f>SUM(V4:V7)</f>
        <v>20144</v>
      </c>
      <c r="W8" s="341">
        <f>SUM(W4:W7)</f>
        <v>46692</v>
      </c>
      <c r="X8" s="339">
        <f>SUM(X4:X7)</f>
        <v>46691</v>
      </c>
    </row>
  </sheetData>
  <mergeCells count="23">
    <mergeCell ref="A1:W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7" right="0.7" top="0.75" bottom="0.75" header="0.3" footer="0.3"/>
  <pageSetup paperSize="9" scale="6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workbookViewId="0">
      <pane ySplit="3" topLeftCell="A4" activePane="bottomLeft" state="frozen"/>
      <selection/>
      <selection pane="bottomLeft" activeCell="E5" sqref="E5"/>
    </sheetView>
  </sheetViews>
  <sheetFormatPr defaultColWidth="9" defaultRowHeight="13.5"/>
  <cols>
    <col min="1" max="1" width="4" customWidth="1"/>
    <col min="2" max="2" width="6.75" customWidth="1"/>
    <col min="3" max="3" width="7.25" customWidth="1"/>
    <col min="4" max="4" width="8.625" customWidth="1"/>
    <col min="5" max="5" width="8.875" customWidth="1"/>
    <col min="6" max="6" width="9" customWidth="1"/>
    <col min="7" max="8" width="10.875" style="321" customWidth="1"/>
    <col min="9" max="9" width="11.5" customWidth="1"/>
    <col min="10" max="10" width="12.5" customWidth="1"/>
    <col min="11" max="11" width="9.875" customWidth="1"/>
    <col min="12" max="12" width="13.375" style="4" customWidth="1"/>
    <col min="13" max="13" width="9.5" hidden="1" customWidth="1"/>
    <col min="14" max="14" width="10.125" customWidth="1"/>
    <col min="15" max="15" width="10.375" customWidth="1"/>
    <col min="16" max="16" width="6.375" customWidth="1"/>
    <col min="17" max="17" width="13" customWidth="1"/>
    <col min="20" max="20" width="10.5" customWidth="1"/>
    <col min="21" max="21" width="10.625" customWidth="1"/>
    <col min="22" max="22" width="9.75" customWidth="1"/>
  </cols>
  <sheetData>
    <row r="1" ht="31.5" customHeight="1" spans="1:22">
      <c r="A1" s="322" t="s">
        <v>140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</row>
    <row r="2" s="319" customFormat="1" ht="23.25" customHeight="1" spans="1:22">
      <c r="A2" s="323" t="s">
        <v>1</v>
      </c>
      <c r="B2" s="323" t="s">
        <v>56</v>
      </c>
      <c r="C2" s="323" t="s">
        <v>2</v>
      </c>
      <c r="D2" s="323" t="s">
        <v>57</v>
      </c>
      <c r="E2" s="323" t="s">
        <v>58</v>
      </c>
      <c r="F2" s="323" t="s">
        <v>59</v>
      </c>
      <c r="G2" s="324" t="s">
        <v>60</v>
      </c>
      <c r="H2" s="324"/>
      <c r="I2" s="323" t="s">
        <v>61</v>
      </c>
      <c r="J2" s="323" t="s">
        <v>62</v>
      </c>
      <c r="K2" s="323" t="s">
        <v>63</v>
      </c>
      <c r="L2" s="241" t="s">
        <v>64</v>
      </c>
      <c r="M2" s="328" t="s">
        <v>65</v>
      </c>
      <c r="N2" s="328" t="s">
        <v>66</v>
      </c>
      <c r="O2" s="328" t="s">
        <v>67</v>
      </c>
      <c r="P2" s="328" t="s">
        <v>68</v>
      </c>
      <c r="Q2" s="328" t="s">
        <v>69</v>
      </c>
      <c r="R2" s="328" t="s">
        <v>70</v>
      </c>
      <c r="S2" s="328" t="s">
        <v>71</v>
      </c>
      <c r="T2" s="328" t="s">
        <v>72</v>
      </c>
      <c r="U2" s="328" t="s">
        <v>73</v>
      </c>
      <c r="V2" s="328" t="s">
        <v>53</v>
      </c>
    </row>
    <row r="3" s="319" customFormat="1" ht="23.25" customHeight="1" spans="1:22">
      <c r="A3" s="323"/>
      <c r="B3" s="323"/>
      <c r="C3" s="323"/>
      <c r="D3" s="323"/>
      <c r="E3" s="323"/>
      <c r="F3" s="323"/>
      <c r="G3" s="324" t="s">
        <v>74</v>
      </c>
      <c r="H3" s="324" t="s">
        <v>75</v>
      </c>
      <c r="I3" s="323"/>
      <c r="J3" s="323"/>
      <c r="K3" s="323"/>
      <c r="L3" s="241"/>
      <c r="M3" s="328"/>
      <c r="N3" s="328"/>
      <c r="O3" s="328"/>
      <c r="P3" s="328"/>
      <c r="Q3" s="328"/>
      <c r="R3" s="328"/>
      <c r="S3" s="328"/>
      <c r="T3" s="328"/>
      <c r="U3" s="328"/>
      <c r="V3" s="328"/>
    </row>
    <row r="4" s="320" customFormat="1" ht="23.25" customHeight="1" spans="1:22">
      <c r="A4" s="307">
        <v>1</v>
      </c>
      <c r="B4" s="307" t="s">
        <v>77</v>
      </c>
      <c r="C4" s="307" t="s">
        <v>33</v>
      </c>
      <c r="D4" s="307" t="s">
        <v>141</v>
      </c>
      <c r="E4" s="307" t="s">
        <v>142</v>
      </c>
      <c r="F4" s="307" t="s">
        <v>82</v>
      </c>
      <c r="G4" s="308">
        <v>44358</v>
      </c>
      <c r="H4" s="308">
        <v>44723</v>
      </c>
      <c r="I4" s="307" t="s">
        <v>143</v>
      </c>
      <c r="J4" s="329">
        <v>1000000</v>
      </c>
      <c r="K4" s="330">
        <v>0.054375</v>
      </c>
      <c r="L4" s="277">
        <v>44725</v>
      </c>
      <c r="M4" s="307" t="s">
        <v>84</v>
      </c>
      <c r="N4" s="308">
        <v>44652</v>
      </c>
      <c r="O4" s="308">
        <v>44723</v>
      </c>
      <c r="P4" s="307">
        <v>72</v>
      </c>
      <c r="Q4" s="253">
        <v>1</v>
      </c>
      <c r="R4" s="334">
        <v>0.03</v>
      </c>
      <c r="S4" s="334">
        <v>0.024375</v>
      </c>
      <c r="T4" s="254">
        <v>5918</v>
      </c>
      <c r="U4" s="254">
        <v>4808</v>
      </c>
      <c r="V4" s="254">
        <v>10726</v>
      </c>
    </row>
    <row r="5" s="320" customFormat="1" ht="23.25" customHeight="1" spans="1:22">
      <c r="A5" s="307">
        <v>2</v>
      </c>
      <c r="B5" s="307" t="s">
        <v>77</v>
      </c>
      <c r="C5" s="307" t="s">
        <v>33</v>
      </c>
      <c r="D5" s="307" t="s">
        <v>144</v>
      </c>
      <c r="E5" s="307" t="s">
        <v>145</v>
      </c>
      <c r="F5" s="307" t="s">
        <v>82</v>
      </c>
      <c r="G5" s="308">
        <v>44371</v>
      </c>
      <c r="H5" s="308">
        <v>44736</v>
      </c>
      <c r="I5" s="307" t="s">
        <v>143</v>
      </c>
      <c r="J5" s="329">
        <v>800000</v>
      </c>
      <c r="K5" s="330">
        <v>0.054375</v>
      </c>
      <c r="L5" s="277">
        <v>44734</v>
      </c>
      <c r="M5" s="307" t="s">
        <v>87</v>
      </c>
      <c r="N5" s="308">
        <v>44652</v>
      </c>
      <c r="O5" s="308">
        <v>44734</v>
      </c>
      <c r="P5" s="307">
        <v>83</v>
      </c>
      <c r="Q5" s="253">
        <v>1</v>
      </c>
      <c r="R5" s="334">
        <v>0.03</v>
      </c>
      <c r="S5" s="334">
        <v>0.024375</v>
      </c>
      <c r="T5" s="254">
        <v>5458</v>
      </c>
      <c r="U5" s="254">
        <v>4434</v>
      </c>
      <c r="V5" s="254">
        <v>9892</v>
      </c>
    </row>
    <row r="6" s="320" customFormat="1" ht="23.25" customHeight="1" spans="1:22">
      <c r="A6" s="325"/>
      <c r="B6" s="325"/>
      <c r="C6" s="307" t="s">
        <v>51</v>
      </c>
      <c r="D6" s="307"/>
      <c r="E6" s="307"/>
      <c r="F6" s="307"/>
      <c r="G6" s="308"/>
      <c r="H6" s="308"/>
      <c r="I6" s="307"/>
      <c r="J6" s="329">
        <v>1800000</v>
      </c>
      <c r="K6" s="307"/>
      <c r="L6" s="13"/>
      <c r="M6" s="307"/>
      <c r="N6" s="307"/>
      <c r="O6" s="307"/>
      <c r="P6" s="307"/>
      <c r="Q6" s="307"/>
      <c r="R6" s="307"/>
      <c r="S6" s="307"/>
      <c r="T6" s="254">
        <v>11376</v>
      </c>
      <c r="U6" s="254">
        <v>9242</v>
      </c>
      <c r="V6" s="254">
        <v>20618</v>
      </c>
    </row>
    <row r="10" hidden="1"/>
    <row r="11" hidden="1"/>
    <row r="12" hidden="1" spans="8:22">
      <c r="H12" s="326">
        <v>7</v>
      </c>
      <c r="I12" s="55" t="s">
        <v>143</v>
      </c>
      <c r="J12" s="331">
        <v>3380000</v>
      </c>
      <c r="K12" s="331">
        <f t="shared" ref="K12:S12" si="0">K6</f>
        <v>0</v>
      </c>
      <c r="L12" s="331">
        <f t="shared" si="0"/>
        <v>0</v>
      </c>
      <c r="M12" s="331">
        <f t="shared" si="0"/>
        <v>0</v>
      </c>
      <c r="N12" s="331">
        <f t="shared" si="0"/>
        <v>0</v>
      </c>
      <c r="O12" s="331">
        <f t="shared" si="0"/>
        <v>0</v>
      </c>
      <c r="P12" s="331">
        <f t="shared" si="0"/>
        <v>0</v>
      </c>
      <c r="Q12" s="331">
        <f t="shared" si="0"/>
        <v>0</v>
      </c>
      <c r="R12" s="331">
        <f t="shared" si="0"/>
        <v>0</v>
      </c>
      <c r="S12" s="331">
        <f t="shared" si="0"/>
        <v>0</v>
      </c>
      <c r="T12" s="331">
        <v>62771</v>
      </c>
      <c r="U12" s="331">
        <v>51001</v>
      </c>
      <c r="V12" s="331">
        <v>113772</v>
      </c>
    </row>
    <row r="13" hidden="1" spans="8:22">
      <c r="H13" s="326"/>
      <c r="I13" s="332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>
        <v>0</v>
      </c>
    </row>
    <row r="14" hidden="1" spans="8:22">
      <c r="H14" s="326">
        <f>SUBTOTAL(9,H12:H13)</f>
        <v>7</v>
      </c>
      <c r="I14" s="331"/>
      <c r="J14" s="331">
        <v>3380000</v>
      </c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>
        <v>113772</v>
      </c>
    </row>
    <row r="15" hidden="1" spans="8:22">
      <c r="H15" s="326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</row>
    <row r="16" hidden="1" spans="8:22">
      <c r="H16" s="326">
        <v>2</v>
      </c>
      <c r="I16" s="331" t="s">
        <v>22</v>
      </c>
      <c r="J16" s="331">
        <v>980000</v>
      </c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>
        <v>37937</v>
      </c>
    </row>
    <row r="17" hidden="1" spans="8:22">
      <c r="H17" s="326">
        <v>5</v>
      </c>
      <c r="I17" s="331" t="s">
        <v>23</v>
      </c>
      <c r="J17" s="331">
        <v>2400000</v>
      </c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>
        <v>75835</v>
      </c>
    </row>
    <row r="18" hidden="1" spans="8:22">
      <c r="H18" s="326"/>
      <c r="I18" s="331" t="s">
        <v>24</v>
      </c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</row>
    <row r="19" hidden="1" spans="8:22">
      <c r="H19" s="327">
        <f>SUBTOTAL(9,H16:H18)</f>
        <v>7</v>
      </c>
      <c r="I19" s="333"/>
      <c r="J19" s="331">
        <f>SUM(J16:J17)</f>
        <v>3380000</v>
      </c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3"/>
      <c r="V19" s="331">
        <v>113772</v>
      </c>
    </row>
    <row r="20" hidden="1"/>
  </sheetData>
  <mergeCells count="22">
    <mergeCell ref="A1:V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</mergeCells>
  <pageMargins left="0.7" right="0.7" top="0.75" bottom="0.75" header="0.3" footer="0.3"/>
  <pageSetup paperSize="9" scale="6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workbookViewId="0">
      <pane ySplit="3" topLeftCell="A4" activePane="bottomLeft" state="frozen"/>
      <selection/>
      <selection pane="bottomLeft" activeCell="E4" sqref="E4"/>
    </sheetView>
  </sheetViews>
  <sheetFormatPr defaultColWidth="9" defaultRowHeight="12" outlineLevelRow="5"/>
  <cols>
    <col min="1" max="1" width="4.25" style="303" customWidth="1"/>
    <col min="2" max="2" width="7.875" style="304" customWidth="1"/>
    <col min="3" max="3" width="8.125" style="304" customWidth="1"/>
    <col min="4" max="4" width="9" style="304"/>
    <col min="5" max="5" width="12.5" style="304" customWidth="1"/>
    <col min="6" max="7" width="10.875" style="304" customWidth="1"/>
    <col min="8" max="9" width="10.875" style="305" customWidth="1"/>
    <col min="10" max="10" width="11.5" style="304" customWidth="1"/>
    <col min="11" max="11" width="11.875" style="304" customWidth="1"/>
    <col min="12" max="12" width="9.875" style="304" customWidth="1"/>
    <col min="13" max="13" width="11.375" style="304" customWidth="1"/>
    <col min="14" max="14" width="9" style="304" hidden="1" customWidth="1"/>
    <col min="15" max="15" width="10.125" style="304" customWidth="1"/>
    <col min="16" max="16" width="10.375" style="304" customWidth="1"/>
    <col min="17" max="17" width="9" style="304"/>
    <col min="18" max="18" width="9" style="304" hidden="1" customWidth="1"/>
    <col min="19" max="19" width="7.75" style="304" customWidth="1"/>
    <col min="20" max="20" width="10.125" style="304" customWidth="1"/>
    <col min="21" max="22" width="11.25" style="304" customWidth="1"/>
    <col min="23" max="23" width="12.125" style="304" customWidth="1"/>
    <col min="24" max="24" width="11.25" style="304" hidden="1" customWidth="1"/>
    <col min="25" max="25" width="9" style="304" hidden="1" customWidth="1"/>
    <col min="26" max="16384" width="9" style="304"/>
  </cols>
  <sheetData>
    <row r="1" s="302" customFormat="1" ht="31.5" customHeight="1" spans="1:23">
      <c r="A1" s="306" t="s">
        <v>146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</row>
    <row r="2" s="80" customFormat="1" ht="23.45" customHeight="1" spans="1:24">
      <c r="A2" s="307" t="s">
        <v>1</v>
      </c>
      <c r="B2" s="307" t="s">
        <v>56</v>
      </c>
      <c r="C2" s="307" t="s">
        <v>2</v>
      </c>
      <c r="D2" s="307" t="s">
        <v>57</v>
      </c>
      <c r="E2" s="307" t="s">
        <v>58</v>
      </c>
      <c r="F2" s="307" t="s">
        <v>59</v>
      </c>
      <c r="G2" s="307" t="s">
        <v>59</v>
      </c>
      <c r="H2" s="308" t="s">
        <v>60</v>
      </c>
      <c r="I2" s="308"/>
      <c r="J2" s="307" t="s">
        <v>61</v>
      </c>
      <c r="K2" s="307" t="s">
        <v>62</v>
      </c>
      <c r="L2" s="307" t="s">
        <v>63</v>
      </c>
      <c r="M2" s="307" t="s">
        <v>64</v>
      </c>
      <c r="N2" s="307" t="s">
        <v>65</v>
      </c>
      <c r="O2" s="307" t="s">
        <v>66</v>
      </c>
      <c r="P2" s="307" t="s">
        <v>67</v>
      </c>
      <c r="Q2" s="307" t="s">
        <v>68</v>
      </c>
      <c r="R2" s="307" t="s">
        <v>69</v>
      </c>
      <c r="S2" s="314" t="s">
        <v>70</v>
      </c>
      <c r="T2" s="314" t="s">
        <v>71</v>
      </c>
      <c r="U2" s="315" t="s">
        <v>72</v>
      </c>
      <c r="V2" s="315" t="s">
        <v>73</v>
      </c>
      <c r="W2" s="315" t="s">
        <v>53</v>
      </c>
      <c r="X2" s="307"/>
    </row>
    <row r="3" s="80" customFormat="1" ht="23.45" customHeight="1" spans="1:24">
      <c r="A3" s="307"/>
      <c r="B3" s="307"/>
      <c r="C3" s="307"/>
      <c r="D3" s="307"/>
      <c r="E3" s="307"/>
      <c r="F3" s="307"/>
      <c r="G3" s="307"/>
      <c r="H3" s="308" t="s">
        <v>74</v>
      </c>
      <c r="I3" s="308" t="s">
        <v>75</v>
      </c>
      <c r="J3" s="307"/>
      <c r="K3" s="307"/>
      <c r="L3" s="307"/>
      <c r="M3" s="307"/>
      <c r="N3" s="307"/>
      <c r="O3" s="307"/>
      <c r="P3" s="307"/>
      <c r="Q3" s="307"/>
      <c r="R3" s="307"/>
      <c r="S3" s="314"/>
      <c r="T3" s="314"/>
      <c r="U3" s="316"/>
      <c r="V3" s="316"/>
      <c r="W3" s="316"/>
      <c r="X3" s="307"/>
    </row>
    <row r="4" s="3" customFormat="1" ht="23.45" customHeight="1" spans="1:25">
      <c r="A4" s="13">
        <v>1</v>
      </c>
      <c r="B4" s="13" t="s">
        <v>77</v>
      </c>
      <c r="C4" s="13" t="s">
        <v>147</v>
      </c>
      <c r="D4" s="13" t="s">
        <v>148</v>
      </c>
      <c r="E4" s="13" t="s">
        <v>149</v>
      </c>
      <c r="F4" s="13" t="s">
        <v>103</v>
      </c>
      <c r="G4" s="13" t="s">
        <v>104</v>
      </c>
      <c r="H4" s="277">
        <v>44439</v>
      </c>
      <c r="I4" s="277">
        <v>44803</v>
      </c>
      <c r="J4" s="13" t="s">
        <v>150</v>
      </c>
      <c r="K4" s="55">
        <v>100000</v>
      </c>
      <c r="L4" s="282">
        <v>0.054375</v>
      </c>
      <c r="M4" s="277">
        <v>44819</v>
      </c>
      <c r="N4" s="277"/>
      <c r="O4" s="277">
        <v>44652</v>
      </c>
      <c r="P4" s="277">
        <v>44803</v>
      </c>
      <c r="Q4" s="13">
        <v>152</v>
      </c>
      <c r="R4" s="286">
        <v>1</v>
      </c>
      <c r="S4" s="317">
        <v>0.03</v>
      </c>
      <c r="T4" s="282">
        <v>0.024375</v>
      </c>
      <c r="U4" s="55">
        <v>1249</v>
      </c>
      <c r="V4" s="55">
        <v>1015</v>
      </c>
      <c r="W4" s="55">
        <v>2264</v>
      </c>
      <c r="X4" s="318">
        <v>2264.38356164384</v>
      </c>
      <c r="Y4" s="197">
        <v>-0.383561643835492</v>
      </c>
    </row>
    <row r="5" s="80" customFormat="1" ht="23.45" customHeight="1" spans="1:24">
      <c r="A5" s="309" t="s">
        <v>51</v>
      </c>
      <c r="B5" s="310"/>
      <c r="C5" s="307"/>
      <c r="D5" s="307"/>
      <c r="E5" s="307"/>
      <c r="F5" s="307"/>
      <c r="G5" s="307"/>
      <c r="H5" s="308"/>
      <c r="I5" s="308"/>
      <c r="J5" s="307"/>
      <c r="K5" s="311">
        <f>SUM(K4:K4)</f>
        <v>100000</v>
      </c>
      <c r="L5" s="312"/>
      <c r="M5" s="313"/>
      <c r="N5" s="313"/>
      <c r="O5" s="313"/>
      <c r="P5" s="313"/>
      <c r="Q5" s="313"/>
      <c r="R5" s="313"/>
      <c r="S5" s="313"/>
      <c r="T5" s="313"/>
      <c r="U5" s="311">
        <f>SUM(U4:U4)</f>
        <v>1249</v>
      </c>
      <c r="V5" s="311">
        <f>SUM(V4:V4)</f>
        <v>1015</v>
      </c>
      <c r="W5" s="311">
        <f>SUM(W4:W4)</f>
        <v>2264</v>
      </c>
      <c r="X5" s="313">
        <f>SUM(X4:X4)</f>
        <v>2264.38356164384</v>
      </c>
    </row>
    <row r="6" ht="23.25" customHeight="1"/>
  </sheetData>
  <mergeCells count="24">
    <mergeCell ref="A1:W1"/>
    <mergeCell ref="H2:I2"/>
    <mergeCell ref="A5:B5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708661417322835" right="0.708661417322835" top="0.748031496062992" bottom="0.748031496062992" header="0.31496062992126" footer="0.31496062992126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zoomScale="73" zoomScaleNormal="73" workbookViewId="0">
      <pane ySplit="3" topLeftCell="A4" activePane="bottomLeft" state="frozen"/>
      <selection/>
      <selection pane="bottomLeft" activeCell="Z10" sqref="Z10"/>
    </sheetView>
  </sheetViews>
  <sheetFormatPr defaultColWidth="9" defaultRowHeight="13.5"/>
  <cols>
    <col min="1" max="1" width="3" style="4" customWidth="1"/>
    <col min="2" max="5" width="9" style="4"/>
    <col min="6" max="6" width="9" style="4" customWidth="1"/>
    <col min="7" max="7" width="9" style="4"/>
    <col min="8" max="8" width="12.125" style="4" customWidth="1"/>
    <col min="9" max="9" width="10.5" style="4" customWidth="1"/>
    <col min="10" max="10" width="12.25" style="4" customWidth="1"/>
    <col min="11" max="11" width="12.625" style="4" customWidth="1"/>
    <col min="12" max="12" width="9" style="4"/>
    <col min="13" max="13" width="10.5" style="4" customWidth="1"/>
    <col min="14" max="14" width="9" style="4" hidden="1" customWidth="1"/>
    <col min="15" max="15" width="11.75" style="4" customWidth="1"/>
    <col min="16" max="16" width="10.5" style="4" customWidth="1"/>
    <col min="17" max="17" width="9" style="4"/>
    <col min="18" max="18" width="9" style="4" hidden="1" customWidth="1"/>
    <col min="19" max="22" width="9" style="4"/>
    <col min="23" max="23" width="10.5" style="4" customWidth="1"/>
    <col min="24" max="24" width="9" style="164" hidden="1" customWidth="1"/>
    <col min="25" max="25" width="9" style="4" hidden="1" customWidth="1"/>
    <col min="26" max="16384" width="9" style="4"/>
  </cols>
  <sheetData>
    <row r="1" ht="20.25" spans="1:24">
      <c r="A1" s="6" t="s">
        <v>151</v>
      </c>
      <c r="B1" s="6"/>
      <c r="C1" s="6"/>
      <c r="D1" s="6"/>
      <c r="E1" s="6"/>
      <c r="F1" s="6"/>
      <c r="G1" s="6"/>
      <c r="H1" s="6"/>
      <c r="I1" s="6"/>
      <c r="J1" s="6"/>
      <c r="K1" s="19"/>
      <c r="L1" s="1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67"/>
    </row>
    <row r="2" s="3" customFormat="1" ht="21" customHeight="1" spans="1:24">
      <c r="A2" s="136" t="s">
        <v>1</v>
      </c>
      <c r="B2" s="136" t="s">
        <v>56</v>
      </c>
      <c r="C2" s="136" t="s">
        <v>2</v>
      </c>
      <c r="D2" s="136" t="s">
        <v>57</v>
      </c>
      <c r="E2" s="136" t="s">
        <v>58</v>
      </c>
      <c r="F2" s="289" t="s">
        <v>59</v>
      </c>
      <c r="G2" s="289" t="s">
        <v>59</v>
      </c>
      <c r="H2" s="136" t="s">
        <v>60</v>
      </c>
      <c r="I2" s="136"/>
      <c r="J2" s="136" t="s">
        <v>61</v>
      </c>
      <c r="K2" s="147" t="s">
        <v>62</v>
      </c>
      <c r="L2" s="148" t="s">
        <v>63</v>
      </c>
      <c r="M2" s="136" t="s">
        <v>64</v>
      </c>
      <c r="N2" s="149" t="s">
        <v>65</v>
      </c>
      <c r="O2" s="149" t="s">
        <v>66</v>
      </c>
      <c r="P2" s="149" t="s">
        <v>67</v>
      </c>
      <c r="Q2" s="150" t="s">
        <v>68</v>
      </c>
      <c r="R2" s="136" t="s">
        <v>69</v>
      </c>
      <c r="S2" s="148" t="s">
        <v>70</v>
      </c>
      <c r="T2" s="148" t="s">
        <v>71</v>
      </c>
      <c r="U2" s="148" t="s">
        <v>72</v>
      </c>
      <c r="V2" s="148" t="s">
        <v>73</v>
      </c>
      <c r="W2" s="136" t="s">
        <v>53</v>
      </c>
      <c r="X2" s="159"/>
    </row>
    <row r="3" s="3" customFormat="1" ht="21" customHeight="1" spans="1:24">
      <c r="A3" s="136"/>
      <c r="B3" s="136"/>
      <c r="C3" s="136"/>
      <c r="D3" s="136"/>
      <c r="E3" s="136"/>
      <c r="F3" s="289"/>
      <c r="G3" s="289"/>
      <c r="H3" s="136" t="s">
        <v>74</v>
      </c>
      <c r="I3" s="136" t="s">
        <v>75</v>
      </c>
      <c r="J3" s="136"/>
      <c r="K3" s="147"/>
      <c r="L3" s="148"/>
      <c r="M3" s="136"/>
      <c r="N3" s="149"/>
      <c r="O3" s="149"/>
      <c r="P3" s="149"/>
      <c r="Q3" s="150"/>
      <c r="R3" s="136"/>
      <c r="S3" s="148"/>
      <c r="T3" s="148"/>
      <c r="U3" s="148"/>
      <c r="V3" s="148"/>
      <c r="W3" s="136"/>
      <c r="X3" s="159" t="s">
        <v>76</v>
      </c>
    </row>
    <row r="4" s="3" customFormat="1" ht="21" customHeight="1" spans="1:26">
      <c r="A4" s="8">
        <v>1</v>
      </c>
      <c r="B4" s="8" t="s">
        <v>77</v>
      </c>
      <c r="C4" s="13" t="s">
        <v>152</v>
      </c>
      <c r="D4" s="290" t="s">
        <v>153</v>
      </c>
      <c r="E4" s="290" t="s">
        <v>154</v>
      </c>
      <c r="F4" s="290" t="s">
        <v>155</v>
      </c>
      <c r="G4" s="290" t="s">
        <v>100</v>
      </c>
      <c r="H4" s="291">
        <v>44400</v>
      </c>
      <c r="I4" s="291">
        <v>44764</v>
      </c>
      <c r="J4" s="294" t="s">
        <v>156</v>
      </c>
      <c r="K4" s="27">
        <v>300000</v>
      </c>
      <c r="L4" s="295">
        <v>0.054375</v>
      </c>
      <c r="M4" s="26">
        <v>44803</v>
      </c>
      <c r="N4" s="157"/>
      <c r="O4" s="26">
        <v>44652</v>
      </c>
      <c r="P4" s="26">
        <v>44764</v>
      </c>
      <c r="Q4" s="152">
        <v>113</v>
      </c>
      <c r="R4" s="35">
        <v>1</v>
      </c>
      <c r="S4" s="37">
        <v>0.03</v>
      </c>
      <c r="T4" s="38">
        <v>0.024375</v>
      </c>
      <c r="U4" s="39">
        <v>2786</v>
      </c>
      <c r="V4" s="39">
        <v>2264</v>
      </c>
      <c r="W4" s="39">
        <v>5050</v>
      </c>
      <c r="X4" s="297">
        <v>5050</v>
      </c>
      <c r="Y4" s="190">
        <v>0</v>
      </c>
      <c r="Z4" s="300"/>
    </row>
    <row r="5" s="3" customFormat="1" ht="21" customHeight="1" spans="1:26">
      <c r="A5" s="8">
        <v>2</v>
      </c>
      <c r="B5" s="8" t="s">
        <v>77</v>
      </c>
      <c r="C5" s="13" t="s">
        <v>152</v>
      </c>
      <c r="D5" s="290" t="s">
        <v>153</v>
      </c>
      <c r="E5" s="290" t="s">
        <v>154</v>
      </c>
      <c r="F5" s="290" t="s">
        <v>155</v>
      </c>
      <c r="G5" s="290" t="s">
        <v>100</v>
      </c>
      <c r="H5" s="291">
        <v>44804</v>
      </c>
      <c r="I5" s="291">
        <v>45169</v>
      </c>
      <c r="J5" s="104" t="s">
        <v>156</v>
      </c>
      <c r="K5" s="223">
        <v>270000</v>
      </c>
      <c r="L5" s="295">
        <v>0.054375</v>
      </c>
      <c r="M5" s="157"/>
      <c r="N5" s="157"/>
      <c r="O5" s="26">
        <v>44804</v>
      </c>
      <c r="P5" s="26">
        <v>45016</v>
      </c>
      <c r="Q5" s="152">
        <v>213</v>
      </c>
      <c r="R5" s="35"/>
      <c r="S5" s="37">
        <v>0.03</v>
      </c>
      <c r="T5" s="38">
        <v>0.024375</v>
      </c>
      <c r="U5" s="39">
        <v>4727</v>
      </c>
      <c r="V5" s="39">
        <v>3841</v>
      </c>
      <c r="W5" s="39">
        <v>8568</v>
      </c>
      <c r="X5" s="297">
        <v>8567</v>
      </c>
      <c r="Y5" s="190">
        <v>1</v>
      </c>
      <c r="Z5" s="300"/>
    </row>
    <row r="6" s="3" customFormat="1" ht="21" customHeight="1" spans="1:26">
      <c r="A6" s="8">
        <v>3</v>
      </c>
      <c r="B6" s="8" t="s">
        <v>77</v>
      </c>
      <c r="C6" s="13" t="s">
        <v>152</v>
      </c>
      <c r="D6" s="292" t="s">
        <v>153</v>
      </c>
      <c r="E6" s="290" t="s">
        <v>157</v>
      </c>
      <c r="F6" s="292" t="s">
        <v>155</v>
      </c>
      <c r="G6" s="290" t="s">
        <v>100</v>
      </c>
      <c r="H6" s="291">
        <v>44804</v>
      </c>
      <c r="I6" s="291">
        <v>45169</v>
      </c>
      <c r="J6" s="104" t="s">
        <v>156</v>
      </c>
      <c r="K6" s="223">
        <v>470000</v>
      </c>
      <c r="L6" s="295">
        <v>0.054375</v>
      </c>
      <c r="M6" s="26"/>
      <c r="N6" s="26"/>
      <c r="O6" s="26">
        <v>44804</v>
      </c>
      <c r="P6" s="26">
        <v>45016</v>
      </c>
      <c r="Q6" s="152">
        <v>213</v>
      </c>
      <c r="R6" s="35">
        <v>1</v>
      </c>
      <c r="S6" s="37">
        <v>0.03</v>
      </c>
      <c r="T6" s="38">
        <v>0.024375</v>
      </c>
      <c r="U6" s="39">
        <v>8228</v>
      </c>
      <c r="V6" s="39">
        <v>6685</v>
      </c>
      <c r="W6" s="39">
        <v>14913</v>
      </c>
      <c r="X6" s="297">
        <v>14914</v>
      </c>
      <c r="Y6" s="301">
        <v>-1</v>
      </c>
      <c r="Z6" s="300"/>
    </row>
    <row r="7" ht="20.25" customHeight="1" spans="1:24">
      <c r="A7" s="293"/>
      <c r="B7" s="293"/>
      <c r="C7" s="13" t="s">
        <v>51</v>
      </c>
      <c r="D7" s="293"/>
      <c r="E7" s="293"/>
      <c r="F7" s="293"/>
      <c r="G7" s="293"/>
      <c r="H7" s="293"/>
      <c r="I7" s="293"/>
      <c r="J7" s="293"/>
      <c r="K7" s="223">
        <f>SUM(K4:K6)</f>
        <v>1040000</v>
      </c>
      <c r="L7" s="296"/>
      <c r="M7" s="296"/>
      <c r="N7" s="296"/>
      <c r="O7" s="296"/>
      <c r="P7" s="296"/>
      <c r="Q7" s="296"/>
      <c r="R7" s="296"/>
      <c r="S7" s="296"/>
      <c r="T7" s="296"/>
      <c r="U7" s="39">
        <f>SUM(U4:U6)</f>
        <v>15741</v>
      </c>
      <c r="V7" s="39">
        <f>SUM(V4:V6)</f>
        <v>12790</v>
      </c>
      <c r="W7" s="39">
        <f>SUM(W4:W6)</f>
        <v>28531</v>
      </c>
      <c r="X7" s="298"/>
    </row>
    <row r="9" s="288" customFormat="1" ht="11.25" spans="24:24">
      <c r="X9" s="299"/>
    </row>
  </sheetData>
  <mergeCells count="23">
    <mergeCell ref="A1:W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7" right="0.7" top="0.75" bottom="0.75" header="0.3" footer="0.3"/>
  <pageSetup paperSize="9" scale="6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"/>
  <sheetViews>
    <sheetView zoomScale="90" zoomScaleNormal="90" workbookViewId="0">
      <selection activeCell="G20" sqref="G20"/>
    </sheetView>
  </sheetViews>
  <sheetFormatPr defaultColWidth="9" defaultRowHeight="12"/>
  <cols>
    <col min="1" max="1" width="5.75" style="41" customWidth="1"/>
    <col min="2" max="2" width="6.125" style="41" customWidth="1"/>
    <col min="3" max="3" width="8" style="41" customWidth="1"/>
    <col min="4" max="4" width="7.75" style="41" customWidth="1"/>
    <col min="5" max="5" width="11.375" style="265" customWidth="1"/>
    <col min="6" max="6" width="10.125" style="265" customWidth="1"/>
    <col min="7" max="7" width="7.875" style="266" customWidth="1"/>
    <col min="8" max="8" width="12.125" style="267" customWidth="1"/>
    <col min="9" max="9" width="10.5" style="267" customWidth="1"/>
    <col min="10" max="10" width="12.25" style="41" customWidth="1"/>
    <col min="11" max="11" width="14.375" style="268" customWidth="1"/>
    <col min="12" max="12" width="9.375" style="269" customWidth="1"/>
    <col min="13" max="13" width="12.375" style="270" customWidth="1"/>
    <col min="14" max="14" width="12.25" style="270" hidden="1" customWidth="1"/>
    <col min="15" max="15" width="11.75" style="271" customWidth="1"/>
    <col min="16" max="16" width="10.5" style="267" customWidth="1"/>
    <col min="17" max="17" width="8" style="41" customWidth="1"/>
    <col min="18" max="18" width="9" style="272" hidden="1" customWidth="1"/>
    <col min="19" max="20" width="9.375" style="269" customWidth="1"/>
    <col min="21" max="23" width="9.375" style="273" customWidth="1"/>
    <col min="24" max="25" width="9" style="41" hidden="1" customWidth="1"/>
    <col min="26" max="26" width="17.625" style="274" customWidth="1"/>
    <col min="27" max="16384" width="9" style="41"/>
  </cols>
  <sheetData>
    <row r="1" ht="42.75" customHeight="1" spans="1:23">
      <c r="A1" s="275" t="s">
        <v>158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</row>
    <row r="2" s="3" customFormat="1" ht="21" customHeight="1" spans="1:26">
      <c r="A2" s="13" t="s">
        <v>1</v>
      </c>
      <c r="B2" s="13" t="s">
        <v>56</v>
      </c>
      <c r="C2" s="13" t="s">
        <v>2</v>
      </c>
      <c r="D2" s="13" t="s">
        <v>57</v>
      </c>
      <c r="E2" s="276" t="s">
        <v>58</v>
      </c>
      <c r="F2" s="276" t="s">
        <v>59</v>
      </c>
      <c r="G2" s="276" t="s">
        <v>59</v>
      </c>
      <c r="H2" s="277" t="s">
        <v>60</v>
      </c>
      <c r="I2" s="277"/>
      <c r="J2" s="13" t="s">
        <v>61</v>
      </c>
      <c r="K2" s="279" t="s">
        <v>62</v>
      </c>
      <c r="L2" s="280" t="s">
        <v>63</v>
      </c>
      <c r="M2" s="276" t="s">
        <v>64</v>
      </c>
      <c r="N2" s="276" t="s">
        <v>65</v>
      </c>
      <c r="O2" s="281" t="s">
        <v>66</v>
      </c>
      <c r="P2" s="281" t="s">
        <v>67</v>
      </c>
      <c r="Q2" s="276" t="s">
        <v>68</v>
      </c>
      <c r="R2" s="284" t="s">
        <v>69</v>
      </c>
      <c r="S2" s="280" t="s">
        <v>70</v>
      </c>
      <c r="T2" s="280" t="s">
        <v>71</v>
      </c>
      <c r="U2" s="285" t="s">
        <v>72</v>
      </c>
      <c r="V2" s="285" t="s">
        <v>73</v>
      </c>
      <c r="W2" s="285" t="s">
        <v>53</v>
      </c>
      <c r="Z2" s="287"/>
    </row>
    <row r="3" s="3" customFormat="1" ht="21" customHeight="1" spans="1:26">
      <c r="A3" s="13"/>
      <c r="B3" s="13"/>
      <c r="C3" s="13"/>
      <c r="D3" s="13"/>
      <c r="E3" s="276"/>
      <c r="F3" s="276"/>
      <c r="G3" s="276"/>
      <c r="H3" s="277" t="s">
        <v>74</v>
      </c>
      <c r="I3" s="277" t="s">
        <v>75</v>
      </c>
      <c r="J3" s="13"/>
      <c r="K3" s="279"/>
      <c r="L3" s="280"/>
      <c r="M3" s="276"/>
      <c r="N3" s="276"/>
      <c r="O3" s="281"/>
      <c r="P3" s="281"/>
      <c r="Q3" s="276"/>
      <c r="R3" s="284"/>
      <c r="S3" s="280"/>
      <c r="T3" s="280"/>
      <c r="U3" s="285"/>
      <c r="V3" s="285"/>
      <c r="W3" s="285"/>
      <c r="X3" s="3" t="s">
        <v>76</v>
      </c>
      <c r="Z3" s="287"/>
    </row>
    <row r="4" s="3" customFormat="1" ht="27.75" customHeight="1" spans="1:26">
      <c r="A4" s="13">
        <v>1</v>
      </c>
      <c r="B4" s="13" t="s">
        <v>77</v>
      </c>
      <c r="C4" s="13" t="s">
        <v>159</v>
      </c>
      <c r="D4" s="13" t="s">
        <v>160</v>
      </c>
      <c r="E4" s="276" t="s">
        <v>161</v>
      </c>
      <c r="F4" s="276" t="s">
        <v>162</v>
      </c>
      <c r="G4" s="276" t="s">
        <v>100</v>
      </c>
      <c r="H4" s="277">
        <v>44308</v>
      </c>
      <c r="I4" s="277">
        <v>44672</v>
      </c>
      <c r="J4" s="13" t="s">
        <v>163</v>
      </c>
      <c r="K4" s="27">
        <v>8000000</v>
      </c>
      <c r="L4" s="282">
        <v>0.054375</v>
      </c>
      <c r="M4" s="283">
        <v>44792</v>
      </c>
      <c r="N4" s="13"/>
      <c r="O4" s="277">
        <v>44652</v>
      </c>
      <c r="P4" s="277">
        <v>44672</v>
      </c>
      <c r="Q4" s="13">
        <v>21</v>
      </c>
      <c r="R4" s="286">
        <v>1</v>
      </c>
      <c r="S4" s="282">
        <v>0.03</v>
      </c>
      <c r="T4" s="282">
        <v>0.024375</v>
      </c>
      <c r="U4" s="55">
        <v>13808</v>
      </c>
      <c r="V4" s="55">
        <v>11219</v>
      </c>
      <c r="W4" s="55">
        <v>25027</v>
      </c>
      <c r="X4" s="3">
        <v>25027</v>
      </c>
      <c r="Y4" s="3">
        <v>0</v>
      </c>
      <c r="Z4" s="287"/>
    </row>
    <row r="5" s="3" customFormat="1" ht="28.5" customHeight="1" spans="1:26">
      <c r="A5" s="13">
        <v>2</v>
      </c>
      <c r="B5" s="13" t="s">
        <v>77</v>
      </c>
      <c r="C5" s="13" t="s">
        <v>159</v>
      </c>
      <c r="D5" s="13" t="s">
        <v>160</v>
      </c>
      <c r="E5" s="276" t="s">
        <v>164</v>
      </c>
      <c r="F5" s="276" t="s">
        <v>165</v>
      </c>
      <c r="G5" s="276" t="s">
        <v>82</v>
      </c>
      <c r="H5" s="277">
        <v>44412</v>
      </c>
      <c r="I5" s="277">
        <v>44776</v>
      </c>
      <c r="J5" s="13" t="s">
        <v>163</v>
      </c>
      <c r="K5" s="27">
        <v>600000</v>
      </c>
      <c r="L5" s="282">
        <v>0.054375</v>
      </c>
      <c r="M5" s="281" t="s">
        <v>166</v>
      </c>
      <c r="N5" s="13"/>
      <c r="O5" s="277">
        <v>44652</v>
      </c>
      <c r="P5" s="277">
        <v>44776</v>
      </c>
      <c r="Q5" s="13">
        <v>125</v>
      </c>
      <c r="R5" s="286">
        <v>1</v>
      </c>
      <c r="S5" s="282">
        <v>0.03</v>
      </c>
      <c r="T5" s="282">
        <v>0.024375</v>
      </c>
      <c r="U5" s="55">
        <v>6164</v>
      </c>
      <c r="V5" s="55">
        <v>5009</v>
      </c>
      <c r="W5" s="55">
        <v>11173</v>
      </c>
      <c r="X5" s="3">
        <v>11173</v>
      </c>
      <c r="Y5" s="3">
        <v>0</v>
      </c>
      <c r="Z5" s="287"/>
    </row>
    <row r="6" s="3" customFormat="1" ht="27.75" customHeight="1" spans="1:26">
      <c r="A6" s="13">
        <v>3</v>
      </c>
      <c r="B6" s="13" t="s">
        <v>77</v>
      </c>
      <c r="C6" s="13" t="s">
        <v>159</v>
      </c>
      <c r="D6" s="13" t="s">
        <v>160</v>
      </c>
      <c r="E6" s="276" t="s">
        <v>145</v>
      </c>
      <c r="F6" s="276" t="s">
        <v>167</v>
      </c>
      <c r="G6" s="276" t="s">
        <v>104</v>
      </c>
      <c r="H6" s="277">
        <v>44412</v>
      </c>
      <c r="I6" s="277">
        <v>44776</v>
      </c>
      <c r="J6" s="13" t="s">
        <v>163</v>
      </c>
      <c r="K6" s="27">
        <v>600000</v>
      </c>
      <c r="L6" s="282">
        <v>0.054375</v>
      </c>
      <c r="M6" s="281" t="s">
        <v>166</v>
      </c>
      <c r="N6" s="13"/>
      <c r="O6" s="277">
        <v>44652</v>
      </c>
      <c r="P6" s="277">
        <v>44776</v>
      </c>
      <c r="Q6" s="13">
        <v>125</v>
      </c>
      <c r="R6" s="286">
        <v>1</v>
      </c>
      <c r="S6" s="282">
        <v>0.03</v>
      </c>
      <c r="T6" s="282">
        <v>0.024375</v>
      </c>
      <c r="U6" s="55">
        <v>6164</v>
      </c>
      <c r="V6" s="55">
        <v>5009</v>
      </c>
      <c r="W6" s="55">
        <v>11173</v>
      </c>
      <c r="X6" s="3">
        <v>11173</v>
      </c>
      <c r="Y6" s="3">
        <v>0</v>
      </c>
      <c r="Z6" s="287"/>
    </row>
    <row r="7" s="3" customFormat="1" ht="22.5" customHeight="1" spans="1:26">
      <c r="A7" s="13">
        <v>4</v>
      </c>
      <c r="B7" s="13" t="s">
        <v>77</v>
      </c>
      <c r="C7" s="13" t="s">
        <v>159</v>
      </c>
      <c r="D7" s="13" t="s">
        <v>160</v>
      </c>
      <c r="E7" s="276" t="s">
        <v>168</v>
      </c>
      <c r="F7" s="276" t="s">
        <v>169</v>
      </c>
      <c r="G7" s="276" t="s">
        <v>100</v>
      </c>
      <c r="H7" s="277">
        <v>44439</v>
      </c>
      <c r="I7" s="277">
        <v>44803</v>
      </c>
      <c r="J7" s="13" t="s">
        <v>163</v>
      </c>
      <c r="K7" s="27">
        <v>1800000</v>
      </c>
      <c r="L7" s="282">
        <v>0.054375</v>
      </c>
      <c r="M7" s="276"/>
      <c r="N7" s="13"/>
      <c r="O7" s="277">
        <v>44652</v>
      </c>
      <c r="P7" s="277">
        <v>44803</v>
      </c>
      <c r="Q7" s="13">
        <v>152</v>
      </c>
      <c r="R7" s="286">
        <v>1</v>
      </c>
      <c r="S7" s="282">
        <v>0.03</v>
      </c>
      <c r="T7" s="282">
        <v>0.024375</v>
      </c>
      <c r="U7" s="55">
        <v>22488</v>
      </c>
      <c r="V7" s="55">
        <v>18271</v>
      </c>
      <c r="W7" s="55">
        <v>40759</v>
      </c>
      <c r="X7" s="3">
        <v>40759</v>
      </c>
      <c r="Y7" s="3">
        <v>0</v>
      </c>
      <c r="Z7" s="287"/>
    </row>
    <row r="8" s="3" customFormat="1" ht="22.5" customHeight="1" spans="1:26">
      <c r="A8" s="13">
        <v>5</v>
      </c>
      <c r="B8" s="13" t="s">
        <v>77</v>
      </c>
      <c r="C8" s="13" t="s">
        <v>159</v>
      </c>
      <c r="D8" s="13" t="s">
        <v>160</v>
      </c>
      <c r="E8" s="276" t="s">
        <v>161</v>
      </c>
      <c r="F8" s="13" t="s">
        <v>162</v>
      </c>
      <c r="G8" s="13" t="s">
        <v>100</v>
      </c>
      <c r="H8" s="277">
        <v>44792</v>
      </c>
      <c r="I8" s="277">
        <v>45156</v>
      </c>
      <c r="J8" s="13" t="s">
        <v>163</v>
      </c>
      <c r="K8" s="27">
        <v>8000000</v>
      </c>
      <c r="L8" s="282">
        <v>0.054375</v>
      </c>
      <c r="M8" s="276"/>
      <c r="N8" s="13"/>
      <c r="O8" s="277">
        <v>44792</v>
      </c>
      <c r="P8" s="277">
        <v>45016</v>
      </c>
      <c r="Q8" s="13">
        <v>225</v>
      </c>
      <c r="R8" s="286">
        <v>1</v>
      </c>
      <c r="S8" s="282">
        <v>0.03</v>
      </c>
      <c r="T8" s="282">
        <v>0.024375</v>
      </c>
      <c r="U8" s="55">
        <v>147945</v>
      </c>
      <c r="V8" s="55">
        <v>120205</v>
      </c>
      <c r="W8" s="55">
        <v>268150</v>
      </c>
      <c r="X8" s="3">
        <v>268151</v>
      </c>
      <c r="Y8" s="3">
        <v>-1</v>
      </c>
      <c r="Z8" s="287"/>
    </row>
    <row r="9" s="3" customFormat="1" ht="22.5" customHeight="1" spans="1:26">
      <c r="A9" s="13">
        <v>6</v>
      </c>
      <c r="B9" s="13" t="s">
        <v>77</v>
      </c>
      <c r="C9" s="13" t="s">
        <v>159</v>
      </c>
      <c r="D9" s="13" t="s">
        <v>160</v>
      </c>
      <c r="E9" s="276" t="s">
        <v>170</v>
      </c>
      <c r="F9" s="13" t="s">
        <v>103</v>
      </c>
      <c r="G9" s="13" t="s">
        <v>104</v>
      </c>
      <c r="H9" s="277">
        <v>44792</v>
      </c>
      <c r="I9" s="277">
        <v>45156</v>
      </c>
      <c r="J9" s="13" t="s">
        <v>163</v>
      </c>
      <c r="K9" s="27">
        <v>6000000</v>
      </c>
      <c r="L9" s="282">
        <v>0.054375</v>
      </c>
      <c r="M9" s="276"/>
      <c r="N9" s="13"/>
      <c r="O9" s="277">
        <v>44792</v>
      </c>
      <c r="P9" s="277">
        <v>45016</v>
      </c>
      <c r="Q9" s="13">
        <v>225</v>
      </c>
      <c r="R9" s="286"/>
      <c r="S9" s="282">
        <v>0.03</v>
      </c>
      <c r="T9" s="282">
        <v>0.024375</v>
      </c>
      <c r="U9" s="55">
        <v>110959</v>
      </c>
      <c r="V9" s="55">
        <v>90154</v>
      </c>
      <c r="W9" s="55">
        <v>201113</v>
      </c>
      <c r="X9" s="3">
        <v>201113</v>
      </c>
      <c r="Y9" s="3">
        <v>0</v>
      </c>
      <c r="Z9" s="287"/>
    </row>
    <row r="10" s="3" customFormat="1" ht="22.5" customHeight="1" spans="1:26">
      <c r="A10" s="13">
        <v>7</v>
      </c>
      <c r="B10" s="13" t="s">
        <v>77</v>
      </c>
      <c r="C10" s="13" t="s">
        <v>159</v>
      </c>
      <c r="D10" s="13" t="s">
        <v>160</v>
      </c>
      <c r="E10" s="13" t="s">
        <v>164</v>
      </c>
      <c r="F10" s="13" t="s">
        <v>165</v>
      </c>
      <c r="G10" s="13" t="s">
        <v>82</v>
      </c>
      <c r="H10" s="277">
        <v>44866</v>
      </c>
      <c r="I10" s="277">
        <v>45230</v>
      </c>
      <c r="J10" s="13" t="s">
        <v>163</v>
      </c>
      <c r="K10" s="27">
        <v>550000</v>
      </c>
      <c r="L10" s="282">
        <v>0.054375</v>
      </c>
      <c r="M10" s="276"/>
      <c r="N10" s="13"/>
      <c r="O10" s="277">
        <v>44866</v>
      </c>
      <c r="P10" s="277">
        <v>45016</v>
      </c>
      <c r="Q10" s="13">
        <v>151</v>
      </c>
      <c r="R10" s="286"/>
      <c r="S10" s="282">
        <v>0.03</v>
      </c>
      <c r="T10" s="282">
        <v>0.024375</v>
      </c>
      <c r="U10" s="55">
        <v>6826</v>
      </c>
      <c r="V10" s="55">
        <v>5546</v>
      </c>
      <c r="W10" s="55">
        <v>12372</v>
      </c>
      <c r="X10" s="3">
        <v>12372</v>
      </c>
      <c r="Y10" s="3">
        <v>0</v>
      </c>
      <c r="Z10" s="287"/>
    </row>
    <row r="11" s="3" customFormat="1" ht="29.25" customHeight="1" spans="1:26">
      <c r="A11" s="13">
        <v>8</v>
      </c>
      <c r="B11" s="13" t="s">
        <v>77</v>
      </c>
      <c r="C11" s="13" t="s">
        <v>159</v>
      </c>
      <c r="D11" s="13" t="s">
        <v>160</v>
      </c>
      <c r="E11" s="13" t="s">
        <v>145</v>
      </c>
      <c r="F11" s="13" t="s">
        <v>167</v>
      </c>
      <c r="G11" s="13" t="s">
        <v>104</v>
      </c>
      <c r="H11" s="277">
        <v>44866</v>
      </c>
      <c r="I11" s="277">
        <v>45230</v>
      </c>
      <c r="J11" s="13" t="s">
        <v>163</v>
      </c>
      <c r="K11" s="27">
        <v>550000</v>
      </c>
      <c r="L11" s="282">
        <v>0.054375</v>
      </c>
      <c r="M11" s="283"/>
      <c r="N11" s="13"/>
      <c r="O11" s="277">
        <v>44866</v>
      </c>
      <c r="P11" s="277">
        <v>45016</v>
      </c>
      <c r="Q11" s="13">
        <v>151</v>
      </c>
      <c r="R11" s="286"/>
      <c r="S11" s="282">
        <v>0.03</v>
      </c>
      <c r="T11" s="282">
        <v>0.024375</v>
      </c>
      <c r="U11" s="55">
        <v>6826</v>
      </c>
      <c r="V11" s="55">
        <v>5546</v>
      </c>
      <c r="W11" s="55">
        <v>12372</v>
      </c>
      <c r="X11" s="3">
        <v>12372</v>
      </c>
      <c r="Y11" s="3">
        <v>0</v>
      </c>
      <c r="Z11" s="287"/>
    </row>
    <row r="12" s="3" customFormat="1" ht="27.75" customHeight="1" spans="1:26">
      <c r="A12" s="13">
        <v>9</v>
      </c>
      <c r="B12" s="13" t="s">
        <v>77</v>
      </c>
      <c r="C12" s="13" t="s">
        <v>159</v>
      </c>
      <c r="D12" s="13" t="s">
        <v>171</v>
      </c>
      <c r="E12" s="276" t="s">
        <v>172</v>
      </c>
      <c r="F12" s="276" t="s">
        <v>173</v>
      </c>
      <c r="G12" s="276" t="s">
        <v>104</v>
      </c>
      <c r="H12" s="277">
        <v>44435</v>
      </c>
      <c r="I12" s="277">
        <v>44799</v>
      </c>
      <c r="J12" s="13" t="s">
        <v>163</v>
      </c>
      <c r="K12" s="27">
        <v>400000</v>
      </c>
      <c r="L12" s="282">
        <v>0.054375</v>
      </c>
      <c r="M12" s="281">
        <v>44789</v>
      </c>
      <c r="N12" s="13"/>
      <c r="O12" s="277">
        <v>44652</v>
      </c>
      <c r="P12" s="277">
        <v>44789</v>
      </c>
      <c r="Q12" s="13">
        <v>138</v>
      </c>
      <c r="R12" s="286">
        <v>1</v>
      </c>
      <c r="S12" s="282">
        <v>0.03</v>
      </c>
      <c r="T12" s="282">
        <v>0.024375</v>
      </c>
      <c r="U12" s="55">
        <v>4537</v>
      </c>
      <c r="V12" s="55">
        <v>3686</v>
      </c>
      <c r="W12" s="55">
        <v>8223</v>
      </c>
      <c r="X12" s="3">
        <v>8223</v>
      </c>
      <c r="Y12" s="3">
        <v>0</v>
      </c>
      <c r="Z12" s="287"/>
    </row>
    <row r="13" s="3" customFormat="1" ht="30" customHeight="1" spans="1:26">
      <c r="A13" s="13">
        <v>10</v>
      </c>
      <c r="B13" s="13" t="s">
        <v>77</v>
      </c>
      <c r="C13" s="13" t="s">
        <v>159</v>
      </c>
      <c r="D13" s="13" t="s">
        <v>174</v>
      </c>
      <c r="E13" s="276" t="s">
        <v>175</v>
      </c>
      <c r="F13" s="276" t="s">
        <v>165</v>
      </c>
      <c r="G13" s="276" t="s">
        <v>82</v>
      </c>
      <c r="H13" s="277">
        <v>44434</v>
      </c>
      <c r="I13" s="277">
        <v>44798</v>
      </c>
      <c r="J13" s="13" t="s">
        <v>163</v>
      </c>
      <c r="K13" s="27">
        <v>100000</v>
      </c>
      <c r="L13" s="282">
        <v>0.054375</v>
      </c>
      <c r="M13" s="281">
        <v>44798</v>
      </c>
      <c r="N13" s="13"/>
      <c r="O13" s="277">
        <v>44652</v>
      </c>
      <c r="P13" s="277">
        <v>44798</v>
      </c>
      <c r="Q13" s="13">
        <v>147</v>
      </c>
      <c r="R13" s="286">
        <v>1</v>
      </c>
      <c r="S13" s="282">
        <v>0.03</v>
      </c>
      <c r="T13" s="282">
        <v>0.024375</v>
      </c>
      <c r="U13" s="55">
        <v>1208</v>
      </c>
      <c r="V13" s="55">
        <v>982</v>
      </c>
      <c r="W13" s="55">
        <v>2190</v>
      </c>
      <c r="X13" s="3">
        <v>2190</v>
      </c>
      <c r="Y13" s="3">
        <v>0</v>
      </c>
      <c r="Z13" s="287"/>
    </row>
    <row r="14" s="3" customFormat="1" ht="29.25" customHeight="1" spans="1:26">
      <c r="A14" s="13">
        <v>11</v>
      </c>
      <c r="B14" s="13" t="s">
        <v>77</v>
      </c>
      <c r="C14" s="13" t="s">
        <v>159</v>
      </c>
      <c r="D14" s="13" t="s">
        <v>174</v>
      </c>
      <c r="E14" s="13" t="s">
        <v>175</v>
      </c>
      <c r="F14" s="13" t="s">
        <v>165</v>
      </c>
      <c r="G14" s="13" t="s">
        <v>82</v>
      </c>
      <c r="H14" s="277">
        <v>44825</v>
      </c>
      <c r="I14" s="277">
        <v>45189</v>
      </c>
      <c r="J14" s="13" t="s">
        <v>163</v>
      </c>
      <c r="K14" s="27">
        <v>100000</v>
      </c>
      <c r="L14" s="282">
        <v>0.054375</v>
      </c>
      <c r="M14" s="281" t="s">
        <v>176</v>
      </c>
      <c r="N14" s="13"/>
      <c r="O14" s="277">
        <v>44825</v>
      </c>
      <c r="P14" s="277">
        <v>45016</v>
      </c>
      <c r="Q14" s="13">
        <v>192</v>
      </c>
      <c r="R14" s="286"/>
      <c r="S14" s="282">
        <v>0.03</v>
      </c>
      <c r="T14" s="282">
        <v>0.024375</v>
      </c>
      <c r="U14" s="55">
        <v>1546</v>
      </c>
      <c r="V14" s="55">
        <v>1257</v>
      </c>
      <c r="W14" s="55">
        <v>2803</v>
      </c>
      <c r="X14" s="3">
        <v>2860</v>
      </c>
      <c r="Y14" s="3">
        <v>-57</v>
      </c>
      <c r="Z14" s="287"/>
    </row>
    <row r="15" s="3" customFormat="1" ht="22.5" customHeight="1" spans="1:26">
      <c r="A15" s="13">
        <v>12</v>
      </c>
      <c r="B15" s="13" t="s">
        <v>77</v>
      </c>
      <c r="C15" s="13" t="s">
        <v>159</v>
      </c>
      <c r="D15" s="13" t="s">
        <v>177</v>
      </c>
      <c r="E15" s="276" t="s">
        <v>178</v>
      </c>
      <c r="F15" s="276" t="s">
        <v>165</v>
      </c>
      <c r="G15" s="276" t="s">
        <v>82</v>
      </c>
      <c r="H15" s="277">
        <v>44439</v>
      </c>
      <c r="I15" s="277">
        <v>44803</v>
      </c>
      <c r="J15" s="13" t="s">
        <v>163</v>
      </c>
      <c r="K15" s="27">
        <v>200000</v>
      </c>
      <c r="L15" s="282">
        <v>0.054375</v>
      </c>
      <c r="M15" s="281">
        <v>44784</v>
      </c>
      <c r="N15" s="13"/>
      <c r="O15" s="277">
        <v>44652</v>
      </c>
      <c r="P15" s="277">
        <v>44784</v>
      </c>
      <c r="Q15" s="13">
        <v>133</v>
      </c>
      <c r="R15" s="286">
        <v>1</v>
      </c>
      <c r="S15" s="282">
        <v>0.03</v>
      </c>
      <c r="T15" s="282">
        <v>0.024375</v>
      </c>
      <c r="U15" s="55">
        <v>2186</v>
      </c>
      <c r="V15" s="55">
        <v>1776</v>
      </c>
      <c r="W15" s="55">
        <v>3962</v>
      </c>
      <c r="X15" s="3">
        <v>3963</v>
      </c>
      <c r="Y15" s="3">
        <v>-1</v>
      </c>
      <c r="Z15" s="287"/>
    </row>
    <row r="16" s="3" customFormat="1" ht="22.5" customHeight="1" spans="1:26">
      <c r="A16" s="278" t="s">
        <v>51</v>
      </c>
      <c r="B16" s="107"/>
      <c r="C16" s="107"/>
      <c r="D16" s="107"/>
      <c r="E16" s="107"/>
      <c r="F16" s="107"/>
      <c r="G16" s="107"/>
      <c r="H16" s="107"/>
      <c r="I16" s="107"/>
      <c r="J16" s="108"/>
      <c r="K16" s="27">
        <f>SUM(K4:K15)</f>
        <v>26900000</v>
      </c>
      <c r="L16" s="282"/>
      <c r="M16" s="276"/>
      <c r="N16" s="13">
        <f>SUM(N4:N15)</f>
        <v>0</v>
      </c>
      <c r="O16" s="277"/>
      <c r="P16" s="277"/>
      <c r="Q16" s="55"/>
      <c r="R16" s="55"/>
      <c r="S16" s="55"/>
      <c r="T16" s="55"/>
      <c r="U16" s="55">
        <f>SUM(U4:U15)</f>
        <v>330657</v>
      </c>
      <c r="V16" s="55">
        <f>SUM(V4:V15)</f>
        <v>268660</v>
      </c>
      <c r="W16" s="55">
        <f>SUM(W4:W15)</f>
        <v>599317</v>
      </c>
      <c r="X16" s="3">
        <f>SUM(X4:X15)</f>
        <v>599376</v>
      </c>
      <c r="Y16" s="3">
        <f>W16-X16</f>
        <v>-59</v>
      </c>
      <c r="Z16" s="287"/>
    </row>
  </sheetData>
  <autoFilter ref="A3:Z16">
    <extLst/>
  </autoFilter>
  <mergeCells count="24">
    <mergeCell ref="A1:W1"/>
    <mergeCell ref="H2:I2"/>
    <mergeCell ref="A16:J16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708661417322835" right="0.708661417322835" top="0.748031496062992" bottom="0.748031496062992" header="0.31496062992126" footer="0.31496062992126"/>
  <pageSetup paperSize="9" scale="62" orientation="landscape"/>
  <headerFooter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政银企户保汇总</vt:lpstr>
      <vt:lpstr>对外汇总表1</vt:lpstr>
      <vt:lpstr>1-张三营政银企护保</vt:lpstr>
      <vt:lpstr>2-碱房政银企户保</vt:lpstr>
      <vt:lpstr>3-中关政银企户保</vt:lpstr>
      <vt:lpstr>4-太平庄政银企户保</vt:lpstr>
      <vt:lpstr>5-韩家店政银企户保</vt:lpstr>
      <vt:lpstr>6-茅荆坝政银企户保</vt:lpstr>
      <vt:lpstr>7-郭家屯政银企户保</vt:lpstr>
      <vt:lpstr>8-湾沟门政银企户保</vt:lpstr>
      <vt:lpstr>9-旧屯政银企户保</vt:lpstr>
      <vt:lpstr>10-七家政银企户保</vt:lpstr>
      <vt:lpstr>11-韩麻营政银企户保</vt:lpstr>
      <vt:lpstr>12-章吉营政银企户保</vt:lpstr>
      <vt:lpstr>13-西阿超政银企户保</vt:lpstr>
      <vt:lpstr>14-步古沟政银企户保</vt:lpstr>
      <vt:lpstr>15-蓝旗政银企户保</vt:lpstr>
      <vt:lpstr>16-苔山镇政银企户保</vt:lpstr>
      <vt:lpstr>17-汤头沟政银企户保</vt:lpstr>
      <vt:lpstr>18-山湾政银企户保</vt:lpstr>
      <vt:lpstr>19-庙子沟政银企户保</vt:lpstr>
      <vt:lpstr>20-唐三营政银企户保</vt:lpstr>
      <vt:lpstr>21-偏坡营政银企户保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Iceberg</cp:lastModifiedBy>
  <dcterms:created xsi:type="dcterms:W3CDTF">2023-06-16T08:51:00Z</dcterms:created>
  <cp:lastPrinted>2023-06-16T09:28:00Z</cp:lastPrinted>
  <dcterms:modified xsi:type="dcterms:W3CDTF">2001-12-31T16:32:12Z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0243FD8C3E594CBE9980AAD89C7B2B5C_12</vt:lpwstr>
  </property>
  <property fmtid="{D5CDD505-2E9C-101B-9397-08002B2CF9AE}" pid="3" name="KSOProductBuildVer">
    <vt:lpwstr>2052-11.1.0.14309</vt:lpwstr>
  </property>
</Properties>
</file>